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5072" windowHeight="8352" activeTab="0"/>
  </bookViews>
  <sheets>
    <sheet name="Shannon_Slim_2011" sheetId="1" r:id="rId1"/>
    <sheet name="Network_Chart" sheetId="2" r:id="rId2"/>
    <sheet name="Shannon__Slim_2011_Random" sheetId="3" r:id="rId3"/>
    <sheet name="Random_Network_Summary" sheetId="4" r:id="rId4"/>
    <sheet name="RandomNetworkChart" sheetId="5" r:id="rId5"/>
  </sheets>
  <definedNames/>
  <calcPr fullCalcOnLoad="1"/>
</workbook>
</file>

<file path=xl/comments1.xml><?xml version="1.0" encoding="utf-8"?>
<comments xmlns="http://schemas.openxmlformats.org/spreadsheetml/2006/main">
  <authors>
    <author>graham</author>
  </authors>
  <commentList>
    <comment ref="E1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Number of proteins contained in clusters of size &gt;= 3 and therefore included in the calculation of the Shannon value</t>
        </r>
      </text>
    </comment>
    <comment ref="F1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Proteins in clusters of size &lt; 3</t>
        </r>
      </text>
    </comment>
  </commentList>
</comments>
</file>

<file path=xl/comments4.xml><?xml version="1.0" encoding="utf-8"?>
<comments xmlns="http://schemas.openxmlformats.org/spreadsheetml/2006/main">
  <authors>
    <author>graham</author>
  </authors>
  <commentList>
    <comment ref="J1" authorId="0">
      <text>
        <r>
          <rPr>
            <b/>
            <sz val="9"/>
            <rFont val="Tahoma"/>
            <family val="2"/>
          </rPr>
          <t>graham:</t>
        </r>
        <r>
          <rPr>
            <sz val="9"/>
            <rFont val="Tahoma"/>
            <family val="2"/>
          </rPr>
          <t xml:space="preserve">
Proteins in clusters of size &gt;= 3</t>
        </r>
      </text>
    </comment>
  </commentList>
</comments>
</file>

<file path=xl/sharedStrings.xml><?xml version="1.0" encoding="utf-8"?>
<sst xmlns="http://schemas.openxmlformats.org/spreadsheetml/2006/main" count="221" uniqueCount="62">
  <si>
    <t>Inflation</t>
  </si>
  <si>
    <t>Average Pir</t>
  </si>
  <si>
    <t>Average Bir</t>
  </si>
  <si>
    <t>Total</t>
  </si>
  <si>
    <t>No. proteins</t>
  </si>
  <si>
    <t>Random</t>
  </si>
  <si>
    <t>MCL Inflation value = 1.2</t>
  </si>
  <si>
    <t>MCL Inflation value = 1.3</t>
  </si>
  <si>
    <t>MCL Inflation value = 1.4</t>
  </si>
  <si>
    <t>MCL Inflation value = 1.5</t>
  </si>
  <si>
    <t>MCL Inflation value = 1.6</t>
  </si>
  <si>
    <t>MCL Inflation value = 1.7</t>
  </si>
  <si>
    <t>MCL Inflation value = 1.8</t>
  </si>
  <si>
    <t>MCL Inflation value = 1.9</t>
  </si>
  <si>
    <t>MCL Inflation value = 2.0</t>
  </si>
  <si>
    <t>MCL Inflation value = 2.1</t>
  </si>
  <si>
    <t>MCL Inflation value = 2.2</t>
  </si>
  <si>
    <t>MCL Inflation value = 2.3</t>
  </si>
  <si>
    <t>MCL Inflation value = 2.4</t>
  </si>
  <si>
    <t>MCL Inflation value = 2.5</t>
  </si>
  <si>
    <t>MCL Inflation value = 2.6</t>
  </si>
  <si>
    <t>MCL Inflation value = 2.7</t>
  </si>
  <si>
    <t>MCL Inflation value = 2.8</t>
  </si>
  <si>
    <t>MCL Inflation value = 2.9</t>
  </si>
  <si>
    <t>MCL Inflation value = 3.0</t>
  </si>
  <si>
    <t>MCL Inflation value = 3.1</t>
  </si>
  <si>
    <t>MCL Inflation value = 3.2</t>
  </si>
  <si>
    <t>MCL Inflation value = 3.3</t>
  </si>
  <si>
    <t>MCL Inflation value = 3.4</t>
  </si>
  <si>
    <t>MCL Inflation value = 3.5</t>
  </si>
  <si>
    <t>MCL Inflation value = 3.6</t>
  </si>
  <si>
    <t>MCL Inflation value = 3.7</t>
  </si>
  <si>
    <t>MCL Inflation value = 3.8</t>
  </si>
  <si>
    <t>MCL Inflation value = 3.9</t>
  </si>
  <si>
    <t>MCL Inflation value = 4.0</t>
  </si>
  <si>
    <t>MCL Inflation value = 4.1</t>
  </si>
  <si>
    <t>MCL Inflation value = 4.2</t>
  </si>
  <si>
    <t>MCL Inflation value = 4.3</t>
  </si>
  <si>
    <t>MCL Inflation value = 4.4</t>
  </si>
  <si>
    <t>MCL Inflation value = 4.5</t>
  </si>
  <si>
    <t>MCL Inflation value = 4.6</t>
  </si>
  <si>
    <t>MCL Inflation value = 4.7</t>
  </si>
  <si>
    <t>MCL Inflation value = 4.8</t>
  </si>
  <si>
    <t>MCL Inflation value = 4.9</t>
  </si>
  <si>
    <t>MCL Inflation value = 5.0</t>
  </si>
  <si>
    <t>Network</t>
  </si>
  <si>
    <t>pi</t>
  </si>
  <si>
    <t>bi</t>
  </si>
  <si>
    <t>total</t>
  </si>
  <si>
    <t>∆</t>
  </si>
  <si>
    <t>n</t>
  </si>
  <si>
    <t>mean</t>
  </si>
  <si>
    <t>sd</t>
  </si>
  <si>
    <t>#proteins in complexes &gt;=3</t>
  </si>
  <si>
    <t>Inflation value</t>
  </si>
  <si>
    <t>Mean Shannon Index</t>
  </si>
  <si>
    <t>SD</t>
  </si>
  <si>
    <t>N</t>
  </si>
  <si>
    <t>Proteins in Clusters of Size &gt;=3</t>
  </si>
  <si>
    <t>Details</t>
  </si>
  <si>
    <t>Average</t>
  </si>
  <si>
    <t>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</si>
</sst>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24"/>
      <color indexed="8"/>
      <name val="Calibri"/>
      <family val="0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0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1" fillId="34" borderId="0" xfId="0" applyFont="1" applyFill="1" applyAlignment="1">
      <alignment horizontal="center"/>
    </xf>
    <xf numFmtId="0" fontId="21" fillId="35" borderId="0" xfId="0" applyFont="1" applyFill="1" applyAlignment="1">
      <alignment horizontal="center"/>
    </xf>
    <xf numFmtId="0" fontId="21" fillId="0" borderId="0" xfId="0" applyFont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21" fillId="35" borderId="0" xfId="0" applyFont="1" applyFill="1" applyAlignment="1">
      <alignment/>
    </xf>
    <xf numFmtId="0" fontId="0" fillId="35" borderId="0" xfId="0" applyFill="1" applyAlignment="1">
      <alignment/>
    </xf>
    <xf numFmtId="0" fontId="21" fillId="38" borderId="0" xfId="0" applyFont="1" applyFill="1" applyAlignment="1">
      <alignment/>
    </xf>
    <xf numFmtId="0" fontId="0" fillId="38" borderId="0" xfId="0" applyFill="1" applyAlignment="1">
      <alignment/>
    </xf>
    <xf numFmtId="0" fontId="21" fillId="39" borderId="0" xfId="0" applyFont="1" applyFill="1" applyAlignment="1">
      <alignment/>
    </xf>
    <xf numFmtId="0" fontId="0" fillId="39" borderId="0" xfId="0" applyFill="1" applyAlignment="1">
      <alignment/>
    </xf>
    <xf numFmtId="0" fontId="21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1" borderId="0" xfId="0" applyFill="1" applyAlignment="1">
      <alignment/>
    </xf>
    <xf numFmtId="0" fontId="21" fillId="35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Shannon Information Index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7975"/>
          <c:w val="0.82125"/>
          <c:h val="0.8645"/>
        </c:manualLayout>
      </c:layout>
      <c:barChart>
        <c:barDir val="col"/>
        <c:grouping val="stacked"/>
        <c:varyColors val="0"/>
        <c:ser>
          <c:idx val="0"/>
          <c:order val="0"/>
          <c:tx>
            <c:v>Average Pir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Shannon_Slim_2011!$A$2:$A$40</c:f>
              <c:numCache>
                <c:ptCount val="39"/>
                <c:pt idx="0">
                  <c:v>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</c:v>
                </c:pt>
                <c:pt idx="9">
                  <c:v>2.1</c:v>
                </c:pt>
                <c:pt idx="10">
                  <c:v>2.2</c:v>
                </c:pt>
                <c:pt idx="11">
                  <c:v>2.3</c:v>
                </c:pt>
                <c:pt idx="12">
                  <c:v>2.4</c:v>
                </c:pt>
                <c:pt idx="13">
                  <c:v>2.5</c:v>
                </c:pt>
                <c:pt idx="14">
                  <c:v>2.6</c:v>
                </c:pt>
                <c:pt idx="15">
                  <c:v>2.7</c:v>
                </c:pt>
                <c:pt idx="16">
                  <c:v>2.8</c:v>
                </c:pt>
                <c:pt idx="17">
                  <c:v>2.9</c:v>
                </c:pt>
                <c:pt idx="18">
                  <c:v>3</c:v>
                </c:pt>
                <c:pt idx="19">
                  <c:v>3.1</c:v>
                </c:pt>
                <c:pt idx="20">
                  <c:v>3.2</c:v>
                </c:pt>
                <c:pt idx="21">
                  <c:v>3.3</c:v>
                </c:pt>
                <c:pt idx="22">
                  <c:v>3.4</c:v>
                </c:pt>
                <c:pt idx="23">
                  <c:v>3.5</c:v>
                </c:pt>
                <c:pt idx="24">
                  <c:v>3.6</c:v>
                </c:pt>
                <c:pt idx="25">
                  <c:v>3.7</c:v>
                </c:pt>
                <c:pt idx="26">
                  <c:v>3.8</c:v>
                </c:pt>
                <c:pt idx="27">
                  <c:v>3.9</c:v>
                </c:pt>
                <c:pt idx="28">
                  <c:v>4</c:v>
                </c:pt>
                <c:pt idx="29">
                  <c:v>4.1</c:v>
                </c:pt>
                <c:pt idx="30">
                  <c:v>4.2</c:v>
                </c:pt>
                <c:pt idx="31">
                  <c:v>4.3</c:v>
                </c:pt>
                <c:pt idx="32">
                  <c:v>4.4</c:v>
                </c:pt>
                <c:pt idx="33">
                  <c:v>4.5</c:v>
                </c:pt>
                <c:pt idx="34">
                  <c:v>4.6</c:v>
                </c:pt>
                <c:pt idx="35">
                  <c:v>4.7</c:v>
                </c:pt>
                <c:pt idx="36">
                  <c:v>4.8</c:v>
                </c:pt>
                <c:pt idx="37">
                  <c:v>4.9</c:v>
                </c:pt>
                <c:pt idx="38">
                  <c:v>5</c:v>
                </c:pt>
              </c:numCache>
            </c:numRef>
          </c:cat>
          <c:val>
            <c:numRef>
              <c:f>Shannon_Slim_2011!$B$2:$B$40</c:f>
              <c:numCache>
                <c:ptCount val="39"/>
                <c:pt idx="0">
                  <c:v>13.4081294079412</c:v>
                </c:pt>
                <c:pt idx="1">
                  <c:v>9.9487734181879</c:v>
                </c:pt>
                <c:pt idx="2">
                  <c:v>8.44044483207623</c:v>
                </c:pt>
                <c:pt idx="3">
                  <c:v>8.31032806008483</c:v>
                </c:pt>
                <c:pt idx="4">
                  <c:v>7.04194082691922</c:v>
                </c:pt>
                <c:pt idx="5">
                  <c:v>7.06008482386778</c:v>
                </c:pt>
                <c:pt idx="6">
                  <c:v>6.94590423920653</c:v>
                </c:pt>
                <c:pt idx="7">
                  <c:v>6.50510632818191</c:v>
                </c:pt>
                <c:pt idx="8">
                  <c:v>6.3473568633937</c:v>
                </c:pt>
                <c:pt idx="9">
                  <c:v>6.11748732846635</c:v>
                </c:pt>
                <c:pt idx="10">
                  <c:v>6.2320981642688</c:v>
                </c:pt>
                <c:pt idx="11">
                  <c:v>6.74440347328468</c:v>
                </c:pt>
                <c:pt idx="12">
                  <c:v>6.71702858813111</c:v>
                </c:pt>
                <c:pt idx="13">
                  <c:v>6.67000141853434</c:v>
                </c:pt>
                <c:pt idx="14">
                  <c:v>6.54092770961367</c:v>
                </c:pt>
                <c:pt idx="15">
                  <c:v>6.66825539159963</c:v>
                </c:pt>
                <c:pt idx="16">
                  <c:v>6.67039556871976</c:v>
                </c:pt>
                <c:pt idx="17">
                  <c:v>6.74649957349998</c:v>
                </c:pt>
                <c:pt idx="18">
                  <c:v>6.75257118672976</c:v>
                </c:pt>
                <c:pt idx="19">
                  <c:v>6.5217774235679</c:v>
                </c:pt>
                <c:pt idx="20">
                  <c:v>6.5217774235679</c:v>
                </c:pt>
                <c:pt idx="21">
                  <c:v>6.48453568193126</c:v>
                </c:pt>
                <c:pt idx="22">
                  <c:v>6.42008155283329</c:v>
                </c:pt>
                <c:pt idx="23">
                  <c:v>6.76678681115807</c:v>
                </c:pt>
                <c:pt idx="24">
                  <c:v>6.76678681115807</c:v>
                </c:pt>
                <c:pt idx="25">
                  <c:v>6.73768792254834</c:v>
                </c:pt>
                <c:pt idx="26">
                  <c:v>5.97119861641766</c:v>
                </c:pt>
                <c:pt idx="27">
                  <c:v>5.97119861641767</c:v>
                </c:pt>
                <c:pt idx="28">
                  <c:v>5.94978033818241</c:v>
                </c:pt>
                <c:pt idx="29">
                  <c:v>5.94978033818241</c:v>
                </c:pt>
                <c:pt idx="30">
                  <c:v>5.93413368550821</c:v>
                </c:pt>
                <c:pt idx="31">
                  <c:v>5.93413368550821</c:v>
                </c:pt>
                <c:pt idx="32">
                  <c:v>5.93413368550821</c:v>
                </c:pt>
                <c:pt idx="33">
                  <c:v>5.93413368550821</c:v>
                </c:pt>
                <c:pt idx="34">
                  <c:v>5.95304213509644</c:v>
                </c:pt>
                <c:pt idx="35">
                  <c:v>5.73056836532234</c:v>
                </c:pt>
                <c:pt idx="36">
                  <c:v>5.73056836532234</c:v>
                </c:pt>
                <c:pt idx="37">
                  <c:v>5.73056836532234</c:v>
                </c:pt>
                <c:pt idx="38">
                  <c:v>5.73056836532234</c:v>
                </c:pt>
              </c:numCache>
            </c:numRef>
          </c:val>
        </c:ser>
        <c:ser>
          <c:idx val="1"/>
          <c:order val="1"/>
          <c:tx>
            <c:v>Average Bir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Shannon_Slim_2011!$A$2:$A$40</c:f>
              <c:numCache>
                <c:ptCount val="39"/>
                <c:pt idx="0">
                  <c:v>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</c:v>
                </c:pt>
                <c:pt idx="9">
                  <c:v>2.1</c:v>
                </c:pt>
                <c:pt idx="10">
                  <c:v>2.2</c:v>
                </c:pt>
                <c:pt idx="11">
                  <c:v>2.3</c:v>
                </c:pt>
                <c:pt idx="12">
                  <c:v>2.4</c:v>
                </c:pt>
                <c:pt idx="13">
                  <c:v>2.5</c:v>
                </c:pt>
                <c:pt idx="14">
                  <c:v>2.6</c:v>
                </c:pt>
                <c:pt idx="15">
                  <c:v>2.7</c:v>
                </c:pt>
                <c:pt idx="16">
                  <c:v>2.8</c:v>
                </c:pt>
                <c:pt idx="17">
                  <c:v>2.9</c:v>
                </c:pt>
                <c:pt idx="18">
                  <c:v>3</c:v>
                </c:pt>
                <c:pt idx="19">
                  <c:v>3.1</c:v>
                </c:pt>
                <c:pt idx="20">
                  <c:v>3.2</c:v>
                </c:pt>
                <c:pt idx="21">
                  <c:v>3.3</c:v>
                </c:pt>
                <c:pt idx="22">
                  <c:v>3.4</c:v>
                </c:pt>
                <c:pt idx="23">
                  <c:v>3.5</c:v>
                </c:pt>
                <c:pt idx="24">
                  <c:v>3.6</c:v>
                </c:pt>
                <c:pt idx="25">
                  <c:v>3.7</c:v>
                </c:pt>
                <c:pt idx="26">
                  <c:v>3.8</c:v>
                </c:pt>
                <c:pt idx="27">
                  <c:v>3.9</c:v>
                </c:pt>
                <c:pt idx="28">
                  <c:v>4</c:v>
                </c:pt>
                <c:pt idx="29">
                  <c:v>4.1</c:v>
                </c:pt>
                <c:pt idx="30">
                  <c:v>4.2</c:v>
                </c:pt>
                <c:pt idx="31">
                  <c:v>4.3</c:v>
                </c:pt>
                <c:pt idx="32">
                  <c:v>4.4</c:v>
                </c:pt>
                <c:pt idx="33">
                  <c:v>4.5</c:v>
                </c:pt>
                <c:pt idx="34">
                  <c:v>4.6</c:v>
                </c:pt>
                <c:pt idx="35">
                  <c:v>4.7</c:v>
                </c:pt>
                <c:pt idx="36">
                  <c:v>4.8</c:v>
                </c:pt>
                <c:pt idx="37">
                  <c:v>4.9</c:v>
                </c:pt>
                <c:pt idx="38">
                  <c:v>5</c:v>
                </c:pt>
              </c:numCache>
            </c:numRef>
          </c:cat>
          <c:val>
            <c:numRef>
              <c:f>Shannon_Slim_2011!$C$2:$C$40</c:f>
              <c:numCache>
                <c:ptCount val="39"/>
                <c:pt idx="0">
                  <c:v>0</c:v>
                </c:pt>
                <c:pt idx="1">
                  <c:v>8.30753090629833</c:v>
                </c:pt>
                <c:pt idx="2">
                  <c:v>6.94887245897872</c:v>
                </c:pt>
                <c:pt idx="3">
                  <c:v>5.63092881726426</c:v>
                </c:pt>
                <c:pt idx="4">
                  <c:v>3.64430075252855</c:v>
                </c:pt>
                <c:pt idx="5">
                  <c:v>3.28023778659976</c:v>
                </c:pt>
                <c:pt idx="6">
                  <c:v>2.75615278369185</c:v>
                </c:pt>
                <c:pt idx="7">
                  <c:v>2.58749612440594</c:v>
                </c:pt>
                <c:pt idx="8">
                  <c:v>2.61123093792836</c:v>
                </c:pt>
                <c:pt idx="9">
                  <c:v>2.46948154903645</c:v>
                </c:pt>
                <c:pt idx="10">
                  <c:v>2.15914341736607</c:v>
                </c:pt>
                <c:pt idx="11">
                  <c:v>2.17926429446055</c:v>
                </c:pt>
                <c:pt idx="12">
                  <c:v>1.91772307479938</c:v>
                </c:pt>
                <c:pt idx="13">
                  <c:v>2.0879556040893</c:v>
                </c:pt>
                <c:pt idx="14">
                  <c:v>1.6847954664053</c:v>
                </c:pt>
                <c:pt idx="15">
                  <c:v>2.40801665350651</c:v>
                </c:pt>
                <c:pt idx="16">
                  <c:v>1.95374796419631</c:v>
                </c:pt>
                <c:pt idx="17">
                  <c:v>1.41100748279915</c:v>
                </c:pt>
                <c:pt idx="18">
                  <c:v>1.79372852114949</c:v>
                </c:pt>
                <c:pt idx="19">
                  <c:v>1.85557845779087</c:v>
                </c:pt>
                <c:pt idx="20">
                  <c:v>1.83319451371186</c:v>
                </c:pt>
                <c:pt idx="21">
                  <c:v>1.85426204451825</c:v>
                </c:pt>
                <c:pt idx="22">
                  <c:v>1.46447818632456</c:v>
                </c:pt>
                <c:pt idx="23">
                  <c:v>1.56654669979861</c:v>
                </c:pt>
                <c:pt idx="24">
                  <c:v>1.33349258038806</c:v>
                </c:pt>
                <c:pt idx="25">
                  <c:v>2.85023100565776</c:v>
                </c:pt>
                <c:pt idx="26">
                  <c:v>2.06661879692995</c:v>
                </c:pt>
                <c:pt idx="27">
                  <c:v>1.44060002892014</c:v>
                </c:pt>
                <c:pt idx="28">
                  <c:v>1.6254382905389</c:v>
                </c:pt>
                <c:pt idx="29">
                  <c:v>1.32385759093707</c:v>
                </c:pt>
                <c:pt idx="30">
                  <c:v>1.53604341367205</c:v>
                </c:pt>
                <c:pt idx="31">
                  <c:v>0.928515727412379</c:v>
                </c:pt>
                <c:pt idx="32">
                  <c:v>0.928515727412379</c:v>
                </c:pt>
                <c:pt idx="33">
                  <c:v>0.828274842000402</c:v>
                </c:pt>
                <c:pt idx="34">
                  <c:v>1.00728918252872</c:v>
                </c:pt>
                <c:pt idx="35">
                  <c:v>1.19524162440922</c:v>
                </c:pt>
                <c:pt idx="36">
                  <c:v>1.19524162440922</c:v>
                </c:pt>
                <c:pt idx="37">
                  <c:v>1.19524162440922</c:v>
                </c:pt>
                <c:pt idx="38">
                  <c:v>0.953900593058374</c:v>
                </c:pt>
              </c:numCache>
            </c:numRef>
          </c:val>
        </c:ser>
        <c:overlap val="100"/>
        <c:gapWidth val="55"/>
        <c:axId val="20503127"/>
        <c:axId val="50310416"/>
      </c:barChart>
      <c:lineChart>
        <c:grouping val="standard"/>
        <c:varyColors val="0"/>
        <c:ser>
          <c:idx val="2"/>
          <c:order val="2"/>
          <c:tx>
            <c:v>Proteins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0C0C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Shannon_Slim_2011!$E$2:$E$40</c:f>
              <c:numCache>
                <c:ptCount val="39"/>
                <c:pt idx="0">
                  <c:v>373</c:v>
                </c:pt>
                <c:pt idx="1">
                  <c:v>373</c:v>
                </c:pt>
                <c:pt idx="2">
                  <c:v>367</c:v>
                </c:pt>
                <c:pt idx="3">
                  <c:v>359</c:v>
                </c:pt>
                <c:pt idx="4">
                  <c:v>343</c:v>
                </c:pt>
                <c:pt idx="5">
                  <c:v>325</c:v>
                </c:pt>
                <c:pt idx="6">
                  <c:v>314</c:v>
                </c:pt>
                <c:pt idx="7">
                  <c:v>301</c:v>
                </c:pt>
                <c:pt idx="8">
                  <c:v>297</c:v>
                </c:pt>
                <c:pt idx="9">
                  <c:v>297</c:v>
                </c:pt>
                <c:pt idx="10">
                  <c:v>283</c:v>
                </c:pt>
                <c:pt idx="11">
                  <c:v>276</c:v>
                </c:pt>
                <c:pt idx="12">
                  <c:v>268</c:v>
                </c:pt>
                <c:pt idx="13">
                  <c:v>257</c:v>
                </c:pt>
                <c:pt idx="14">
                  <c:v>252</c:v>
                </c:pt>
                <c:pt idx="15">
                  <c:v>249</c:v>
                </c:pt>
                <c:pt idx="16">
                  <c:v>244</c:v>
                </c:pt>
                <c:pt idx="17">
                  <c:v>241</c:v>
                </c:pt>
                <c:pt idx="18">
                  <c:v>238</c:v>
                </c:pt>
                <c:pt idx="19">
                  <c:v>236</c:v>
                </c:pt>
                <c:pt idx="20">
                  <c:v>236</c:v>
                </c:pt>
                <c:pt idx="21">
                  <c:v>229</c:v>
                </c:pt>
                <c:pt idx="22">
                  <c:v>220</c:v>
                </c:pt>
                <c:pt idx="23">
                  <c:v>218</c:v>
                </c:pt>
                <c:pt idx="24">
                  <c:v>215</c:v>
                </c:pt>
                <c:pt idx="25">
                  <c:v>209</c:v>
                </c:pt>
                <c:pt idx="26">
                  <c:v>202</c:v>
                </c:pt>
                <c:pt idx="27">
                  <c:v>197</c:v>
                </c:pt>
                <c:pt idx="28">
                  <c:v>193</c:v>
                </c:pt>
                <c:pt idx="29">
                  <c:v>191</c:v>
                </c:pt>
                <c:pt idx="30">
                  <c:v>187</c:v>
                </c:pt>
                <c:pt idx="31">
                  <c:v>186</c:v>
                </c:pt>
                <c:pt idx="32">
                  <c:v>186</c:v>
                </c:pt>
                <c:pt idx="33">
                  <c:v>184</c:v>
                </c:pt>
                <c:pt idx="34">
                  <c:v>180</c:v>
                </c:pt>
                <c:pt idx="35">
                  <c:v>171</c:v>
                </c:pt>
                <c:pt idx="36">
                  <c:v>171</c:v>
                </c:pt>
                <c:pt idx="37">
                  <c:v>170</c:v>
                </c:pt>
                <c:pt idx="38">
                  <c:v>168</c:v>
                </c:pt>
              </c:numCache>
            </c:numRef>
          </c:val>
          <c:smooth val="0"/>
        </c:ser>
        <c:axId val="50140561"/>
        <c:axId val="48611866"/>
      </c:lineChart>
      <c:catAx>
        <c:axId val="2050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Inflation Value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10416"/>
        <c:crosses val="autoZero"/>
        <c:auto val="1"/>
        <c:lblOffset val="100"/>
        <c:tickLblSkip val="2"/>
        <c:noMultiLvlLbl val="0"/>
      </c:catAx>
      <c:valAx>
        <c:axId val="50310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Index (Cluster average)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03127"/>
        <c:crossesAt val="1"/>
        <c:crossBetween val="between"/>
        <c:dispUnits/>
      </c:valAx>
      <c:catAx>
        <c:axId val="50140561"/>
        <c:scaling>
          <c:orientation val="minMax"/>
        </c:scaling>
        <c:axPos val="b"/>
        <c:delete val="1"/>
        <c:majorTickMark val="out"/>
        <c:minorTickMark val="none"/>
        <c:tickLblPos val="nextTo"/>
        <c:crossAx val="48611866"/>
        <c:crosses val="autoZero"/>
        <c:auto val="1"/>
        <c:lblOffset val="100"/>
        <c:tickLblSkip val="1"/>
        <c:noMultiLvlLbl val="0"/>
      </c:catAx>
      <c:valAx>
        <c:axId val="4861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4056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48325"/>
          <c:w val="0.11125"/>
          <c:h val="0.1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Shannon Index (100 Random Networks)</a:t>
            </a:r>
          </a:p>
        </c:rich>
      </c:tx>
      <c:layout>
        <c:manualLayout>
          <c:xMode val="factor"/>
          <c:yMode val="factor"/>
          <c:x val="-0.0465"/>
          <c:y val="0.08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6025"/>
          <c:w val="0.7687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v>Mean Shannon Index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Random_Network_Summary!$C$3:$C$29</c:f>
                <c:numCache>
                  <c:ptCount val="27"/>
                  <c:pt idx="0">
                    <c:v>5.859992576086349</c:v>
                  </c:pt>
                  <c:pt idx="1">
                    <c:v>2.450600850255031</c:v>
                  </c:pt>
                  <c:pt idx="2">
                    <c:v>0.8820625021658209</c:v>
                  </c:pt>
                  <c:pt idx="3">
                    <c:v>0.7446670942382148</c:v>
                  </c:pt>
                  <c:pt idx="4">
                    <c:v>0.742161738658821</c:v>
                  </c:pt>
                  <c:pt idx="5">
                    <c:v>1.0927623565643516</c:v>
                  </c:pt>
                  <c:pt idx="6">
                    <c:v>1.4491238261989303</c:v>
                  </c:pt>
                  <c:pt idx="7">
                    <c:v>1.8064988212442987</c:v>
                  </c:pt>
                  <c:pt idx="8">
                    <c:v>1.9087837873888034</c:v>
                  </c:pt>
                  <c:pt idx="9">
                    <c:v>1.8652864874682507</c:v>
                  </c:pt>
                  <c:pt idx="10">
                    <c:v>2.411592265084089</c:v>
                  </c:pt>
                  <c:pt idx="11">
                    <c:v>4.565297931234544</c:v>
                  </c:pt>
                  <c:pt idx="12">
                    <c:v>4.823040155716684</c:v>
                  </c:pt>
                  <c:pt idx="13">
                    <c:v>3.9605220211809655</c:v>
                  </c:pt>
                  <c:pt idx="14">
                    <c:v>4.163497943723691</c:v>
                  </c:pt>
                  <c:pt idx="15">
                    <c:v>4.607458638929498</c:v>
                  </c:pt>
                  <c:pt idx="16">
                    <c:v>5.544523761471119</c:v>
                  </c:pt>
                  <c:pt idx="17">
                    <c:v>5.058127377676778</c:v>
                  </c:pt>
                  <c:pt idx="18">
                    <c:v>4.984385972395568</c:v>
                  </c:pt>
                  <c:pt idx="19">
                    <c:v>4.984385972395568</c:v>
                  </c:pt>
                  <c:pt idx="20">
                    <c:v>4.984385972395568</c:v>
                  </c:pt>
                  <c:pt idx="21">
                    <c:v>5.37712571625422</c:v>
                  </c:pt>
                  <c:pt idx="22">
                    <c:v>5.37712571625422</c:v>
                  </c:pt>
                  <c:pt idx="23">
                    <c:v>5.32040342904568</c:v>
                  </c:pt>
                  <c:pt idx="24">
                    <c:v>5.32040342904568</c:v>
                  </c:pt>
                  <c:pt idx="25">
                    <c:v>5.32040342904568</c:v>
                  </c:pt>
                  <c:pt idx="26">
                    <c:v>0</c:v>
                  </c:pt>
                </c:numCache>
              </c:numRef>
            </c:plus>
            <c:minus>
              <c:numRef>
                <c:f>Random_Network_Summary!$C$3:$C$29</c:f>
                <c:numCache>
                  <c:ptCount val="27"/>
                  <c:pt idx="0">
                    <c:v>5.859992576086349</c:v>
                  </c:pt>
                  <c:pt idx="1">
                    <c:v>2.450600850255031</c:v>
                  </c:pt>
                  <c:pt idx="2">
                    <c:v>0.8820625021658209</c:v>
                  </c:pt>
                  <c:pt idx="3">
                    <c:v>0.7446670942382148</c:v>
                  </c:pt>
                  <c:pt idx="4">
                    <c:v>0.742161738658821</c:v>
                  </c:pt>
                  <c:pt idx="5">
                    <c:v>1.0927623565643516</c:v>
                  </c:pt>
                  <c:pt idx="6">
                    <c:v>1.4491238261989303</c:v>
                  </c:pt>
                  <c:pt idx="7">
                    <c:v>1.8064988212442987</c:v>
                  </c:pt>
                  <c:pt idx="8">
                    <c:v>1.9087837873888034</c:v>
                  </c:pt>
                  <c:pt idx="9">
                    <c:v>1.8652864874682507</c:v>
                  </c:pt>
                  <c:pt idx="10">
                    <c:v>2.411592265084089</c:v>
                  </c:pt>
                  <c:pt idx="11">
                    <c:v>4.565297931234544</c:v>
                  </c:pt>
                  <c:pt idx="12">
                    <c:v>4.823040155716684</c:v>
                  </c:pt>
                  <c:pt idx="13">
                    <c:v>3.9605220211809655</c:v>
                  </c:pt>
                  <c:pt idx="14">
                    <c:v>4.163497943723691</c:v>
                  </c:pt>
                  <c:pt idx="15">
                    <c:v>4.607458638929498</c:v>
                  </c:pt>
                  <c:pt idx="16">
                    <c:v>5.544523761471119</c:v>
                  </c:pt>
                  <c:pt idx="17">
                    <c:v>5.058127377676778</c:v>
                  </c:pt>
                  <c:pt idx="18">
                    <c:v>4.984385972395568</c:v>
                  </c:pt>
                  <c:pt idx="19">
                    <c:v>4.984385972395568</c:v>
                  </c:pt>
                  <c:pt idx="20">
                    <c:v>4.984385972395568</c:v>
                  </c:pt>
                  <c:pt idx="21">
                    <c:v>5.37712571625422</c:v>
                  </c:pt>
                  <c:pt idx="22">
                    <c:v>5.37712571625422</c:v>
                  </c:pt>
                  <c:pt idx="23">
                    <c:v>5.32040342904568</c:v>
                  </c:pt>
                  <c:pt idx="24">
                    <c:v>5.32040342904568</c:v>
                  </c:pt>
                  <c:pt idx="25">
                    <c:v>5.32040342904568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Random_Network_Summary!$A$3:$A$29</c:f>
              <c:numCache>
                <c:ptCount val="27"/>
                <c:pt idx="0">
                  <c:v>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</c:v>
                </c:pt>
                <c:pt idx="8">
                  <c:v>2.1</c:v>
                </c:pt>
                <c:pt idx="9">
                  <c:v>2.2</c:v>
                </c:pt>
                <c:pt idx="10">
                  <c:v>2.3</c:v>
                </c:pt>
                <c:pt idx="11">
                  <c:v>2.4</c:v>
                </c:pt>
                <c:pt idx="12">
                  <c:v>2.5</c:v>
                </c:pt>
                <c:pt idx="13">
                  <c:v>2.6</c:v>
                </c:pt>
                <c:pt idx="14">
                  <c:v>2.7</c:v>
                </c:pt>
                <c:pt idx="15">
                  <c:v>2.8</c:v>
                </c:pt>
                <c:pt idx="16">
                  <c:v>2.9</c:v>
                </c:pt>
                <c:pt idx="17">
                  <c:v>3</c:v>
                </c:pt>
                <c:pt idx="18">
                  <c:v>3.1</c:v>
                </c:pt>
                <c:pt idx="19">
                  <c:v>3.2</c:v>
                </c:pt>
                <c:pt idx="20">
                  <c:v>3.3</c:v>
                </c:pt>
                <c:pt idx="21">
                  <c:v>3.4</c:v>
                </c:pt>
                <c:pt idx="22">
                  <c:v>3.5</c:v>
                </c:pt>
                <c:pt idx="23">
                  <c:v>3.6</c:v>
                </c:pt>
                <c:pt idx="24">
                  <c:v>3.7</c:v>
                </c:pt>
                <c:pt idx="25">
                  <c:v>3.8</c:v>
                </c:pt>
                <c:pt idx="26">
                  <c:v>3.9</c:v>
                </c:pt>
              </c:numCache>
            </c:numRef>
          </c:cat>
          <c:val>
            <c:numRef>
              <c:f>Random_Network_Summary!$B$3:$B$29</c:f>
              <c:numCache>
                <c:ptCount val="27"/>
                <c:pt idx="0">
                  <c:v>17.497576539404463</c:v>
                </c:pt>
                <c:pt idx="1">
                  <c:v>19.392956093881608</c:v>
                </c:pt>
                <c:pt idx="2">
                  <c:v>13.478242985220911</c:v>
                </c:pt>
                <c:pt idx="3">
                  <c:v>10.233558730379285</c:v>
                </c:pt>
                <c:pt idx="4">
                  <c:v>8.974115367253244</c:v>
                </c:pt>
                <c:pt idx="5">
                  <c:v>8.327060744636622</c:v>
                </c:pt>
                <c:pt idx="6">
                  <c:v>7.828497749154419</c:v>
                </c:pt>
                <c:pt idx="7">
                  <c:v>7.421141689791606</c:v>
                </c:pt>
                <c:pt idx="8">
                  <c:v>7.361752244582528</c:v>
                </c:pt>
                <c:pt idx="9">
                  <c:v>6.9357566558761325</c:v>
                </c:pt>
                <c:pt idx="10">
                  <c:v>6.932687725874416</c:v>
                </c:pt>
                <c:pt idx="11">
                  <c:v>6.864709446713794</c:v>
                </c:pt>
                <c:pt idx="12">
                  <c:v>7.340427636359547</c:v>
                </c:pt>
                <c:pt idx="13">
                  <c:v>7.958192008688843</c:v>
                </c:pt>
                <c:pt idx="14">
                  <c:v>7.842566023948488</c:v>
                </c:pt>
                <c:pt idx="15">
                  <c:v>8.023194625001896</c:v>
                </c:pt>
                <c:pt idx="16">
                  <c:v>9.095202960521517</c:v>
                </c:pt>
                <c:pt idx="17">
                  <c:v>10.140074112900427</c:v>
                </c:pt>
                <c:pt idx="18">
                  <c:v>10.074034008703704</c:v>
                </c:pt>
                <c:pt idx="19">
                  <c:v>10.074034008703704</c:v>
                </c:pt>
                <c:pt idx="20">
                  <c:v>10.074034008703704</c:v>
                </c:pt>
                <c:pt idx="21">
                  <c:v>11.100190721152615</c:v>
                </c:pt>
                <c:pt idx="22">
                  <c:v>11.100190721152615</c:v>
                </c:pt>
                <c:pt idx="23">
                  <c:v>8.85939258917652</c:v>
                </c:pt>
                <c:pt idx="24">
                  <c:v>8.85939258917652</c:v>
                </c:pt>
                <c:pt idx="25">
                  <c:v>8.85939258917652</c:v>
                </c:pt>
                <c:pt idx="26">
                  <c:v>3.53898916013084</c:v>
                </c:pt>
              </c:numCache>
            </c:numRef>
          </c:val>
        </c:ser>
        <c:gapWidth val="62"/>
        <c:axId val="34853611"/>
        <c:axId val="45247044"/>
      </c:barChart>
      <c:lineChart>
        <c:grouping val="standard"/>
        <c:varyColors val="0"/>
        <c:ser>
          <c:idx val="1"/>
          <c:order val="1"/>
          <c:tx>
            <c:v>Proteins in Clusters Size &gt; 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noFill/>
              </a:ln>
            </c:spPr>
          </c:marker>
          <c:val>
            <c:numRef>
              <c:f>Random_Network_Summary!$E$3:$E$29</c:f>
              <c:numCache>
                <c:ptCount val="27"/>
                <c:pt idx="0">
                  <c:v>371.21</c:v>
                </c:pt>
                <c:pt idx="1">
                  <c:v>371.19</c:v>
                </c:pt>
                <c:pt idx="2">
                  <c:v>366.55</c:v>
                </c:pt>
                <c:pt idx="3">
                  <c:v>325.63</c:v>
                </c:pt>
                <c:pt idx="4">
                  <c:v>258.4</c:v>
                </c:pt>
                <c:pt idx="5">
                  <c:v>193.45</c:v>
                </c:pt>
                <c:pt idx="6">
                  <c:v>139.65</c:v>
                </c:pt>
                <c:pt idx="7">
                  <c:v>99.83</c:v>
                </c:pt>
                <c:pt idx="8">
                  <c:v>68.97</c:v>
                </c:pt>
                <c:pt idx="9">
                  <c:v>46.68</c:v>
                </c:pt>
                <c:pt idx="10">
                  <c:v>31.78</c:v>
                </c:pt>
                <c:pt idx="11">
                  <c:v>23.19</c:v>
                </c:pt>
                <c:pt idx="12">
                  <c:v>18.08</c:v>
                </c:pt>
                <c:pt idx="13">
                  <c:v>15.02</c:v>
                </c:pt>
                <c:pt idx="14">
                  <c:v>12.39</c:v>
                </c:pt>
                <c:pt idx="15">
                  <c:v>10.11</c:v>
                </c:pt>
                <c:pt idx="16">
                  <c:v>8.28</c:v>
                </c:pt>
                <c:pt idx="17">
                  <c:v>6.91</c:v>
                </c:pt>
                <c:pt idx="18">
                  <c:v>5.45</c:v>
                </c:pt>
                <c:pt idx="19">
                  <c:v>4.19</c:v>
                </c:pt>
                <c:pt idx="20">
                  <c:v>3.59</c:v>
                </c:pt>
                <c:pt idx="21">
                  <c:v>2.83</c:v>
                </c:pt>
                <c:pt idx="22">
                  <c:v>2.53</c:v>
                </c:pt>
                <c:pt idx="23">
                  <c:v>2.32</c:v>
                </c:pt>
                <c:pt idx="24">
                  <c:v>2.17</c:v>
                </c:pt>
                <c:pt idx="25">
                  <c:v>1.99</c:v>
                </c:pt>
                <c:pt idx="26">
                  <c:v>1.96</c:v>
                </c:pt>
              </c:numCache>
            </c:numRef>
          </c:val>
          <c:smooth val="0"/>
        </c:ser>
        <c:axId val="4570213"/>
        <c:axId val="41131918"/>
      </c:lineChart>
      <c:scatterChart>
        <c:scatterStyle val="lineMarker"/>
        <c:varyColors val="0"/>
        <c:ser>
          <c:idx val="2"/>
          <c:order val="2"/>
          <c:tx>
            <c:v>Networks in Calculation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Random_Network_Summary!$D$3:$D$29</c:f>
              <c:numCache>
                <c:ptCount val="27"/>
                <c:pt idx="0">
                  <c:v>15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94</c:v>
                </c:pt>
                <c:pt idx="8">
                  <c:v>75</c:v>
                </c:pt>
                <c:pt idx="9">
                  <c:v>54</c:v>
                </c:pt>
                <c:pt idx="10">
                  <c:v>34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</c:numCache>
            </c:numRef>
          </c:yVal>
          <c:smooth val="0"/>
        </c:ser>
        <c:axId val="4570213"/>
        <c:axId val="41131918"/>
      </c:scatterChart>
      <c:catAx>
        <c:axId val="348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Inflation value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47044"/>
        <c:crosses val="autoZero"/>
        <c:auto val="1"/>
        <c:lblOffset val="100"/>
        <c:tickLblSkip val="1"/>
        <c:noMultiLvlLbl val="0"/>
      </c:catAx>
      <c:valAx>
        <c:axId val="4524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Shannon Index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4853611"/>
        <c:crossesAt val="1"/>
        <c:crossBetween val="between"/>
        <c:dispUnits/>
      </c:valAx>
      <c:valAx>
        <c:axId val="4570213"/>
        <c:scaling>
          <c:orientation val="minMax"/>
        </c:scaling>
        <c:axPos val="b"/>
        <c:delete val="1"/>
        <c:majorTickMark val="out"/>
        <c:minorTickMark val="none"/>
        <c:tickLblPos val="nextTo"/>
        <c:crossAx val="41131918"/>
        <c:crosses val="max"/>
        <c:crossBetween val="midCat"/>
        <c:dispUnits/>
      </c:valAx>
      <c:valAx>
        <c:axId val="41131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0213"/>
        <c:crosses val="max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425"/>
          <c:y val="0.4965"/>
          <c:w val="0.181"/>
          <c:h val="0.0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171450</xdr:rowOff>
    </xdr:from>
    <xdr:to>
      <xdr:col>16</xdr:col>
      <xdr:colOff>428625</xdr:colOff>
      <xdr:row>36</xdr:row>
      <xdr:rowOff>152400</xdr:rowOff>
    </xdr:to>
    <xdr:graphicFrame>
      <xdr:nvGraphicFramePr>
        <xdr:cNvPr id="1" name="Chart 2"/>
        <xdr:cNvGraphicFramePr/>
      </xdr:nvGraphicFramePr>
      <xdr:xfrm>
        <a:off x="276225" y="171450"/>
        <a:ext cx="99060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2" max="2" width="11.140625" style="0" customWidth="1"/>
    <col min="3" max="3" width="11.00390625" style="0" customWidth="1"/>
    <col min="5" max="5" width="12.8515625" style="0" customWidth="1"/>
    <col min="6" max="6" width="13.421875" style="0" customWidth="1"/>
    <col min="8" max="8" width="8.710937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</row>
    <row r="2" spans="1:6" ht="15">
      <c r="A2">
        <v>1.2</v>
      </c>
      <c r="B2">
        <v>13.4081294079412</v>
      </c>
      <c r="C2">
        <v>0</v>
      </c>
      <c r="D2">
        <v>13.4081294079412</v>
      </c>
      <c r="E2">
        <v>373</v>
      </c>
      <c r="F2">
        <v>0</v>
      </c>
    </row>
    <row r="3" spans="1:6" ht="15">
      <c r="A3">
        <v>1.3</v>
      </c>
      <c r="B3">
        <v>9.9487734181879</v>
      </c>
      <c r="C3">
        <v>8.30753090629833</v>
      </c>
      <c r="D3">
        <v>18.2563043244862</v>
      </c>
      <c r="E3">
        <v>373</v>
      </c>
      <c r="F3">
        <v>0</v>
      </c>
    </row>
    <row r="4" spans="1:6" ht="15">
      <c r="A4">
        <v>1.4</v>
      </c>
      <c r="B4">
        <v>8.44044483207623</v>
      </c>
      <c r="C4">
        <v>6.94887245897872</v>
      </c>
      <c r="D4">
        <v>15.3893172910549</v>
      </c>
      <c r="E4">
        <v>367</v>
      </c>
      <c r="F4">
        <v>6</v>
      </c>
    </row>
    <row r="5" spans="1:6" ht="15">
      <c r="A5">
        <v>1.5</v>
      </c>
      <c r="B5">
        <v>8.31032806008483</v>
      </c>
      <c r="C5">
        <v>5.63092881726426</v>
      </c>
      <c r="D5">
        <v>13.9412568773491</v>
      </c>
      <c r="E5">
        <v>359</v>
      </c>
      <c r="F5">
        <v>14</v>
      </c>
    </row>
    <row r="6" spans="1:6" ht="15">
      <c r="A6">
        <v>1.6</v>
      </c>
      <c r="B6">
        <v>7.04194082691922</v>
      </c>
      <c r="C6">
        <v>3.64430075252855</v>
      </c>
      <c r="D6">
        <v>10.6862415794478</v>
      </c>
      <c r="E6">
        <v>343</v>
      </c>
      <c r="F6">
        <v>30</v>
      </c>
    </row>
    <row r="7" spans="1:6" ht="15">
      <c r="A7">
        <v>1.7</v>
      </c>
      <c r="B7">
        <v>7.06008482386778</v>
      </c>
      <c r="C7">
        <v>3.28023778659976</v>
      </c>
      <c r="D7">
        <v>10.3403226104675</v>
      </c>
      <c r="E7">
        <v>325</v>
      </c>
      <c r="F7">
        <v>48</v>
      </c>
    </row>
    <row r="8" spans="1:6" ht="15">
      <c r="A8">
        <v>1.8</v>
      </c>
      <c r="B8">
        <v>6.94590423920653</v>
      </c>
      <c r="C8">
        <v>2.75615278369185</v>
      </c>
      <c r="D8">
        <v>9.70205702289838</v>
      </c>
      <c r="E8">
        <v>314</v>
      </c>
      <c r="F8">
        <v>59</v>
      </c>
    </row>
    <row r="9" spans="1:6" ht="15">
      <c r="A9">
        <v>1.9</v>
      </c>
      <c r="B9">
        <v>6.50510632818191</v>
      </c>
      <c r="C9">
        <v>2.58749612440594</v>
      </c>
      <c r="D9">
        <v>9.09260245258785</v>
      </c>
      <c r="E9">
        <v>301</v>
      </c>
      <c r="F9">
        <v>72</v>
      </c>
    </row>
    <row r="10" spans="1:6" ht="15">
      <c r="A10">
        <v>2</v>
      </c>
      <c r="B10">
        <v>6.3473568633937</v>
      </c>
      <c r="C10">
        <v>2.61123093792836</v>
      </c>
      <c r="D10">
        <v>8.95858780132206</v>
      </c>
      <c r="E10">
        <v>297</v>
      </c>
      <c r="F10">
        <v>76</v>
      </c>
    </row>
    <row r="11" spans="1:6" ht="15">
      <c r="A11">
        <v>2.1</v>
      </c>
      <c r="B11">
        <v>6.11748732846635</v>
      </c>
      <c r="C11">
        <v>2.46948154903645</v>
      </c>
      <c r="D11">
        <v>8.58696887750281</v>
      </c>
      <c r="E11">
        <v>297</v>
      </c>
      <c r="F11">
        <v>76</v>
      </c>
    </row>
    <row r="12" spans="1:6" ht="15">
      <c r="A12">
        <v>2.2</v>
      </c>
      <c r="B12">
        <v>6.2320981642688</v>
      </c>
      <c r="C12">
        <v>2.15914341736607</v>
      </c>
      <c r="D12">
        <v>8.39124158163487</v>
      </c>
      <c r="E12">
        <v>283</v>
      </c>
      <c r="F12">
        <v>90</v>
      </c>
    </row>
    <row r="13" spans="1:6" ht="15">
      <c r="A13">
        <v>2.3</v>
      </c>
      <c r="B13">
        <v>6.74440347328468</v>
      </c>
      <c r="C13">
        <v>2.17926429446055</v>
      </c>
      <c r="D13">
        <v>8.92366776774524</v>
      </c>
      <c r="E13">
        <v>276</v>
      </c>
      <c r="F13">
        <v>97</v>
      </c>
    </row>
    <row r="14" spans="1:6" ht="15">
      <c r="A14">
        <v>2.4</v>
      </c>
      <c r="B14">
        <v>6.71702858813111</v>
      </c>
      <c r="C14">
        <v>1.91772307479938</v>
      </c>
      <c r="D14">
        <v>8.63475166293049</v>
      </c>
      <c r="E14">
        <v>268</v>
      </c>
      <c r="F14">
        <v>105</v>
      </c>
    </row>
    <row r="15" spans="1:6" ht="15">
      <c r="A15">
        <v>2.5</v>
      </c>
      <c r="B15">
        <v>6.67000141853434</v>
      </c>
      <c r="C15">
        <v>2.0879556040893</v>
      </c>
      <c r="D15">
        <v>8.75795702262363</v>
      </c>
      <c r="E15">
        <v>257</v>
      </c>
      <c r="F15">
        <v>116</v>
      </c>
    </row>
    <row r="16" spans="1:6" ht="15">
      <c r="A16">
        <v>2.6</v>
      </c>
      <c r="B16">
        <v>6.54092770961367</v>
      </c>
      <c r="C16">
        <v>1.6847954664053</v>
      </c>
      <c r="D16">
        <v>8.22572317601898</v>
      </c>
      <c r="E16">
        <v>252</v>
      </c>
      <c r="F16">
        <v>121</v>
      </c>
    </row>
    <row r="17" spans="1:6" ht="15">
      <c r="A17">
        <v>2.7</v>
      </c>
      <c r="B17">
        <v>6.66825539159963</v>
      </c>
      <c r="C17">
        <v>2.40801665350651</v>
      </c>
      <c r="D17">
        <v>9.07627204510614</v>
      </c>
      <c r="E17">
        <v>249</v>
      </c>
      <c r="F17">
        <v>124</v>
      </c>
    </row>
    <row r="18" spans="1:6" ht="15">
      <c r="A18">
        <v>2.8</v>
      </c>
      <c r="B18">
        <v>6.67039556871976</v>
      </c>
      <c r="C18">
        <v>1.95374796419631</v>
      </c>
      <c r="D18">
        <v>8.62414353291607</v>
      </c>
      <c r="E18">
        <v>244</v>
      </c>
      <c r="F18">
        <v>129</v>
      </c>
    </row>
    <row r="19" spans="1:6" ht="15">
      <c r="A19">
        <v>2.9</v>
      </c>
      <c r="B19">
        <v>6.74649957349998</v>
      </c>
      <c r="C19">
        <v>1.41100748279915</v>
      </c>
      <c r="D19">
        <v>8.15750705629913</v>
      </c>
      <c r="E19">
        <v>241</v>
      </c>
      <c r="F19">
        <v>132</v>
      </c>
    </row>
    <row r="20" spans="1:6" ht="15">
      <c r="A20">
        <v>3</v>
      </c>
      <c r="B20">
        <v>6.75257118672976</v>
      </c>
      <c r="C20">
        <v>1.79372852114949</v>
      </c>
      <c r="D20">
        <v>8.54629970787926</v>
      </c>
      <c r="E20">
        <v>238</v>
      </c>
      <c r="F20">
        <v>135</v>
      </c>
    </row>
    <row r="21" spans="1:6" ht="15">
      <c r="A21">
        <v>3.1</v>
      </c>
      <c r="B21">
        <v>6.5217774235679</v>
      </c>
      <c r="C21">
        <v>1.85557845779087</v>
      </c>
      <c r="D21">
        <v>8.37735588135877</v>
      </c>
      <c r="E21">
        <v>236</v>
      </c>
      <c r="F21">
        <v>137</v>
      </c>
    </row>
    <row r="22" spans="1:6" ht="15">
      <c r="A22">
        <v>3.2</v>
      </c>
      <c r="B22">
        <v>6.5217774235679</v>
      </c>
      <c r="C22">
        <v>1.83319451371186</v>
      </c>
      <c r="D22">
        <v>8.35497193727977</v>
      </c>
      <c r="E22">
        <v>236</v>
      </c>
      <c r="F22">
        <v>137</v>
      </c>
    </row>
    <row r="23" spans="1:6" ht="15">
      <c r="A23">
        <v>3.3</v>
      </c>
      <c r="B23">
        <v>6.48453568193126</v>
      </c>
      <c r="C23">
        <v>1.85426204451825</v>
      </c>
      <c r="D23">
        <v>8.33879772644951</v>
      </c>
      <c r="E23">
        <v>229</v>
      </c>
      <c r="F23">
        <v>144</v>
      </c>
    </row>
    <row r="24" spans="1:6" ht="15">
      <c r="A24">
        <v>3.4</v>
      </c>
      <c r="B24">
        <v>6.42008155283329</v>
      </c>
      <c r="C24">
        <v>1.46447818632456</v>
      </c>
      <c r="D24">
        <v>7.88455973915785</v>
      </c>
      <c r="E24">
        <v>220</v>
      </c>
      <c r="F24">
        <v>153</v>
      </c>
    </row>
    <row r="25" spans="1:6" ht="15">
      <c r="A25">
        <v>3.5</v>
      </c>
      <c r="B25">
        <v>6.76678681115807</v>
      </c>
      <c r="C25">
        <v>1.56654669979861</v>
      </c>
      <c r="D25">
        <v>8.33333351095668</v>
      </c>
      <c r="E25">
        <v>218</v>
      </c>
      <c r="F25">
        <v>155</v>
      </c>
    </row>
    <row r="26" spans="1:6" ht="15">
      <c r="A26">
        <v>3.6</v>
      </c>
      <c r="B26">
        <v>6.76678681115807</v>
      </c>
      <c r="C26">
        <v>1.33349258038806</v>
      </c>
      <c r="D26">
        <v>8.10027939154613</v>
      </c>
      <c r="E26">
        <v>215</v>
      </c>
      <c r="F26">
        <v>158</v>
      </c>
    </row>
    <row r="27" spans="1:6" ht="15">
      <c r="A27">
        <v>3.7</v>
      </c>
      <c r="B27">
        <v>6.73768792254834</v>
      </c>
      <c r="C27">
        <v>2.85023100565776</v>
      </c>
      <c r="D27">
        <v>9.5879189282061</v>
      </c>
      <c r="E27">
        <v>209</v>
      </c>
      <c r="F27">
        <v>164</v>
      </c>
    </row>
    <row r="28" spans="1:6" ht="15">
      <c r="A28">
        <v>3.8</v>
      </c>
      <c r="B28">
        <v>5.97119861641766</v>
      </c>
      <c r="C28">
        <v>2.06661879692995</v>
      </c>
      <c r="D28">
        <v>8.03781741334762</v>
      </c>
      <c r="E28">
        <v>202</v>
      </c>
      <c r="F28">
        <v>171</v>
      </c>
    </row>
    <row r="29" spans="1:6" ht="14.25">
      <c r="A29">
        <v>3.9</v>
      </c>
      <c r="B29">
        <v>5.97119861641767</v>
      </c>
      <c r="C29">
        <v>1.44060002892014</v>
      </c>
      <c r="D29">
        <v>7.41179864533781</v>
      </c>
      <c r="E29">
        <v>197</v>
      </c>
      <c r="F29">
        <v>176</v>
      </c>
    </row>
    <row r="30" spans="1:6" ht="14.25">
      <c r="A30">
        <v>4</v>
      </c>
      <c r="B30">
        <v>5.94978033818241</v>
      </c>
      <c r="C30">
        <v>1.6254382905389</v>
      </c>
      <c r="D30">
        <v>7.57521862872131</v>
      </c>
      <c r="E30">
        <v>193</v>
      </c>
      <c r="F30">
        <v>180</v>
      </c>
    </row>
    <row r="31" spans="1:6" ht="14.25">
      <c r="A31">
        <v>4.1</v>
      </c>
      <c r="B31">
        <v>5.94978033818241</v>
      </c>
      <c r="C31">
        <v>1.32385759093707</v>
      </c>
      <c r="D31">
        <v>7.27363792911947</v>
      </c>
      <c r="E31">
        <v>191</v>
      </c>
      <c r="F31">
        <v>182</v>
      </c>
    </row>
    <row r="32" spans="1:6" ht="14.25">
      <c r="A32">
        <v>4.2</v>
      </c>
      <c r="B32">
        <v>5.93413368550821</v>
      </c>
      <c r="C32">
        <v>1.53604341367205</v>
      </c>
      <c r="D32">
        <v>7.47017709918026</v>
      </c>
      <c r="E32">
        <v>187</v>
      </c>
      <c r="F32">
        <v>186</v>
      </c>
    </row>
    <row r="33" spans="1:6" ht="14.25">
      <c r="A33">
        <v>4.3</v>
      </c>
      <c r="B33">
        <v>5.93413368550821</v>
      </c>
      <c r="C33">
        <v>0.928515727412379</v>
      </c>
      <c r="D33">
        <v>6.86264941292059</v>
      </c>
      <c r="E33">
        <v>186</v>
      </c>
      <c r="F33">
        <v>187</v>
      </c>
    </row>
    <row r="34" spans="1:6" ht="14.25">
      <c r="A34">
        <v>4.4</v>
      </c>
      <c r="B34">
        <v>5.93413368550821</v>
      </c>
      <c r="C34">
        <v>0.928515727412379</v>
      </c>
      <c r="D34">
        <v>6.86264941292059</v>
      </c>
      <c r="E34">
        <v>186</v>
      </c>
      <c r="F34">
        <v>187</v>
      </c>
    </row>
    <row r="35" spans="1:6" ht="14.25">
      <c r="A35">
        <v>4.5</v>
      </c>
      <c r="B35">
        <v>5.93413368550821</v>
      </c>
      <c r="C35">
        <v>0.828274842000402</v>
      </c>
      <c r="D35">
        <v>6.76240852750861</v>
      </c>
      <c r="E35">
        <v>184</v>
      </c>
      <c r="F35">
        <v>189</v>
      </c>
    </row>
    <row r="36" spans="1:6" ht="14.25">
      <c r="A36">
        <v>4.6</v>
      </c>
      <c r="B36">
        <v>5.95304213509644</v>
      </c>
      <c r="C36">
        <v>1.00728918252872</v>
      </c>
      <c r="D36">
        <v>6.96033131762516</v>
      </c>
      <c r="E36">
        <v>180</v>
      </c>
      <c r="F36">
        <v>193</v>
      </c>
    </row>
    <row r="37" spans="1:6" ht="14.25">
      <c r="A37">
        <v>4.7</v>
      </c>
      <c r="B37">
        <v>5.73056836532234</v>
      </c>
      <c r="C37">
        <v>1.19524162440922</v>
      </c>
      <c r="D37">
        <v>6.92580998973156</v>
      </c>
      <c r="E37">
        <v>171</v>
      </c>
      <c r="F37">
        <v>202</v>
      </c>
    </row>
    <row r="38" spans="1:6" ht="14.25">
      <c r="A38">
        <v>4.8</v>
      </c>
      <c r="B38">
        <v>5.73056836532234</v>
      </c>
      <c r="C38">
        <v>1.19524162440922</v>
      </c>
      <c r="D38">
        <v>6.92580998973156</v>
      </c>
      <c r="E38">
        <v>171</v>
      </c>
      <c r="F38">
        <v>202</v>
      </c>
    </row>
    <row r="39" spans="1:6" ht="14.25">
      <c r="A39">
        <v>4.9</v>
      </c>
      <c r="B39">
        <v>5.73056836532234</v>
      </c>
      <c r="C39">
        <v>1.19524162440922</v>
      </c>
      <c r="D39">
        <v>6.92580998973156</v>
      </c>
      <c r="E39">
        <v>170</v>
      </c>
      <c r="F39">
        <v>203</v>
      </c>
    </row>
    <row r="40" spans="1:6" ht="14.25">
      <c r="A40">
        <v>5</v>
      </c>
      <c r="B40">
        <v>5.73056836532234</v>
      </c>
      <c r="C40">
        <v>0.953900593058374</v>
      </c>
      <c r="D40">
        <v>6.68446895838071</v>
      </c>
      <c r="E40">
        <v>168</v>
      </c>
      <c r="F40">
        <v>205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113"/>
  <sheetViews>
    <sheetView zoomScalePageLayoutView="0" workbookViewId="0" topLeftCell="A1">
      <selection activeCell="EZ113" sqref="EZ113"/>
    </sheetView>
  </sheetViews>
  <sheetFormatPr defaultColWidth="9.140625" defaultRowHeight="15"/>
  <cols>
    <col min="1" max="1" width="9.140625" style="5" customWidth="1"/>
    <col min="2" max="2" width="9.140625" style="6" customWidth="1"/>
    <col min="3" max="3" width="9.140625" style="7" customWidth="1"/>
    <col min="6" max="6" width="9.140625" style="6" customWidth="1"/>
    <col min="7" max="7" width="9.140625" style="7" customWidth="1"/>
    <col min="10" max="10" width="9.140625" style="6" customWidth="1"/>
    <col min="11" max="11" width="9.140625" style="7" customWidth="1"/>
    <col min="14" max="14" width="9.140625" style="6" customWidth="1"/>
    <col min="15" max="15" width="9.140625" style="7" customWidth="1"/>
    <col min="18" max="18" width="9.140625" style="6" customWidth="1"/>
    <col min="19" max="19" width="9.140625" style="7" customWidth="1"/>
    <col min="22" max="22" width="9.140625" style="6" customWidth="1"/>
    <col min="23" max="23" width="9.140625" style="7" customWidth="1"/>
    <col min="26" max="26" width="9.140625" style="6" customWidth="1"/>
    <col min="27" max="27" width="9.140625" style="7" customWidth="1"/>
    <col min="30" max="30" width="9.140625" style="6" customWidth="1"/>
    <col min="31" max="31" width="9.140625" style="7" customWidth="1"/>
    <col min="34" max="34" width="9.140625" style="6" customWidth="1"/>
    <col min="35" max="35" width="9.140625" style="7" customWidth="1"/>
    <col min="38" max="38" width="9.140625" style="6" customWidth="1"/>
    <col min="39" max="39" width="9.140625" style="7" customWidth="1"/>
    <col min="42" max="42" width="9.140625" style="6" customWidth="1"/>
    <col min="43" max="43" width="9.140625" style="7" customWidth="1"/>
    <col min="46" max="46" width="9.140625" style="6" customWidth="1"/>
    <col min="47" max="47" width="9.140625" style="7" customWidth="1"/>
    <col min="50" max="50" width="9.140625" style="6" customWidth="1"/>
    <col min="51" max="51" width="9.140625" style="7" customWidth="1"/>
    <col min="54" max="54" width="9.140625" style="6" customWidth="1"/>
    <col min="55" max="55" width="9.140625" style="7" customWidth="1"/>
    <col min="58" max="58" width="9.140625" style="6" customWidth="1"/>
    <col min="59" max="59" width="9.140625" style="7" customWidth="1"/>
    <col min="62" max="62" width="9.140625" style="6" customWidth="1"/>
    <col min="63" max="63" width="9.140625" style="7" customWidth="1"/>
    <col min="66" max="66" width="9.140625" style="6" customWidth="1"/>
    <col min="67" max="67" width="9.140625" style="7" customWidth="1"/>
    <col min="70" max="70" width="9.140625" style="6" customWidth="1"/>
    <col min="71" max="71" width="9.140625" style="7" customWidth="1"/>
    <col min="74" max="74" width="9.140625" style="6" customWidth="1"/>
    <col min="75" max="75" width="9.140625" style="7" customWidth="1"/>
    <col min="78" max="78" width="9.140625" style="6" customWidth="1"/>
    <col min="79" max="79" width="9.140625" style="7" customWidth="1"/>
    <col min="82" max="82" width="9.140625" style="6" customWidth="1"/>
    <col min="83" max="83" width="9.140625" style="7" customWidth="1"/>
    <col min="86" max="86" width="9.140625" style="6" customWidth="1"/>
    <col min="87" max="87" width="9.140625" style="7" customWidth="1"/>
    <col min="90" max="90" width="9.140625" style="6" customWidth="1"/>
    <col min="91" max="91" width="9.140625" style="7" customWidth="1"/>
    <col min="94" max="94" width="9.140625" style="6" customWidth="1"/>
    <col min="95" max="95" width="9.140625" style="7" customWidth="1"/>
    <col min="98" max="98" width="9.140625" style="6" customWidth="1"/>
    <col min="99" max="99" width="9.140625" style="7" customWidth="1"/>
    <col min="102" max="102" width="9.140625" style="6" customWidth="1"/>
    <col min="103" max="103" width="9.140625" style="7" customWidth="1"/>
    <col min="106" max="106" width="9.140625" style="6" customWidth="1"/>
    <col min="107" max="107" width="9.140625" style="7" customWidth="1"/>
    <col min="110" max="110" width="9.140625" style="6" customWidth="1"/>
    <col min="111" max="111" width="9.140625" style="7" customWidth="1"/>
    <col min="114" max="114" width="9.140625" style="6" customWidth="1"/>
    <col min="115" max="115" width="9.140625" style="7" customWidth="1"/>
    <col min="118" max="118" width="9.140625" style="6" customWidth="1"/>
    <col min="119" max="119" width="9.140625" style="7" customWidth="1"/>
    <col min="122" max="122" width="9.140625" style="6" customWidth="1"/>
    <col min="123" max="123" width="9.140625" style="7" customWidth="1"/>
    <col min="126" max="126" width="9.140625" style="6" customWidth="1"/>
    <col min="127" max="127" width="9.140625" style="7" customWidth="1"/>
    <col min="130" max="130" width="9.140625" style="6" customWidth="1"/>
    <col min="131" max="131" width="9.140625" style="7" customWidth="1"/>
    <col min="134" max="134" width="9.140625" style="6" customWidth="1"/>
    <col min="135" max="135" width="9.140625" style="7" customWidth="1"/>
    <col min="138" max="138" width="9.140625" style="6" customWidth="1"/>
    <col min="139" max="139" width="9.140625" style="7" customWidth="1"/>
    <col min="142" max="142" width="9.140625" style="6" customWidth="1"/>
    <col min="143" max="143" width="9.140625" style="7" customWidth="1"/>
    <col min="146" max="146" width="9.140625" style="6" customWidth="1"/>
    <col min="147" max="147" width="9.140625" style="7" customWidth="1"/>
    <col min="150" max="150" width="9.140625" style="6" customWidth="1"/>
    <col min="151" max="151" width="9.140625" style="7" customWidth="1"/>
    <col min="154" max="154" width="9.140625" style="6" customWidth="1"/>
    <col min="155" max="155" width="9.140625" style="7" customWidth="1"/>
  </cols>
  <sheetData>
    <row r="1" spans="1:157" s="2" customFormat="1" ht="15">
      <c r="A1" s="1" t="s">
        <v>5</v>
      </c>
      <c r="B1" s="27" t="s">
        <v>6</v>
      </c>
      <c r="C1" s="27"/>
      <c r="D1" s="27"/>
      <c r="E1" s="27"/>
      <c r="F1" s="26" t="s">
        <v>7</v>
      </c>
      <c r="G1" s="26"/>
      <c r="H1" s="26"/>
      <c r="I1" s="26"/>
      <c r="J1" s="27" t="s">
        <v>8</v>
      </c>
      <c r="K1" s="27"/>
      <c r="L1" s="27"/>
      <c r="M1" s="27"/>
      <c r="N1" s="26" t="s">
        <v>9</v>
      </c>
      <c r="O1" s="26"/>
      <c r="P1" s="26"/>
      <c r="Q1" s="26"/>
      <c r="R1" s="27" t="s">
        <v>10</v>
      </c>
      <c r="S1" s="27"/>
      <c r="T1" s="27"/>
      <c r="U1" s="27"/>
      <c r="V1" s="26" t="s">
        <v>11</v>
      </c>
      <c r="W1" s="26"/>
      <c r="X1" s="26"/>
      <c r="Y1" s="26"/>
      <c r="Z1" s="27" t="s">
        <v>12</v>
      </c>
      <c r="AA1" s="27"/>
      <c r="AB1" s="27"/>
      <c r="AC1" s="27"/>
      <c r="AD1" s="26" t="s">
        <v>13</v>
      </c>
      <c r="AE1" s="26"/>
      <c r="AF1" s="26"/>
      <c r="AG1" s="26"/>
      <c r="AH1" s="27" t="s">
        <v>14</v>
      </c>
      <c r="AI1" s="27"/>
      <c r="AJ1" s="27"/>
      <c r="AK1" s="27"/>
      <c r="AL1" s="26" t="s">
        <v>15</v>
      </c>
      <c r="AM1" s="26"/>
      <c r="AN1" s="26"/>
      <c r="AO1" s="26"/>
      <c r="AP1" s="27" t="s">
        <v>16</v>
      </c>
      <c r="AQ1" s="27"/>
      <c r="AR1" s="27"/>
      <c r="AS1" s="27"/>
      <c r="AT1" s="26" t="s">
        <v>17</v>
      </c>
      <c r="AU1" s="26"/>
      <c r="AV1" s="26"/>
      <c r="AW1" s="26"/>
      <c r="AX1" s="27" t="s">
        <v>18</v>
      </c>
      <c r="AY1" s="27"/>
      <c r="AZ1" s="27"/>
      <c r="BA1" s="27"/>
      <c r="BB1" s="26" t="s">
        <v>19</v>
      </c>
      <c r="BC1" s="26"/>
      <c r="BD1" s="26"/>
      <c r="BE1" s="26"/>
      <c r="BF1" s="27" t="s">
        <v>20</v>
      </c>
      <c r="BG1" s="27"/>
      <c r="BH1" s="27"/>
      <c r="BI1" s="27"/>
      <c r="BJ1" s="26" t="s">
        <v>21</v>
      </c>
      <c r="BK1" s="26"/>
      <c r="BL1" s="26"/>
      <c r="BM1" s="26"/>
      <c r="BN1" s="27" t="s">
        <v>22</v>
      </c>
      <c r="BO1" s="27"/>
      <c r="BP1" s="27"/>
      <c r="BQ1" s="27"/>
      <c r="BR1" s="26" t="s">
        <v>23</v>
      </c>
      <c r="BS1" s="26"/>
      <c r="BT1" s="26"/>
      <c r="BU1" s="26"/>
      <c r="BV1" s="27" t="s">
        <v>24</v>
      </c>
      <c r="BW1" s="27"/>
      <c r="BX1" s="27"/>
      <c r="BY1" s="27"/>
      <c r="BZ1" s="26" t="s">
        <v>25</v>
      </c>
      <c r="CA1" s="26"/>
      <c r="CB1" s="26"/>
      <c r="CC1" s="26"/>
      <c r="CD1" s="27" t="s">
        <v>26</v>
      </c>
      <c r="CE1" s="27"/>
      <c r="CF1" s="27"/>
      <c r="CG1" s="27"/>
      <c r="CH1" s="26" t="s">
        <v>27</v>
      </c>
      <c r="CI1" s="26"/>
      <c r="CJ1" s="26"/>
      <c r="CK1" s="26"/>
      <c r="CL1" s="27" t="s">
        <v>28</v>
      </c>
      <c r="CM1" s="27"/>
      <c r="CN1" s="27"/>
      <c r="CO1" s="27"/>
      <c r="CP1" s="26" t="s">
        <v>29</v>
      </c>
      <c r="CQ1" s="26"/>
      <c r="CR1" s="26"/>
      <c r="CS1" s="26"/>
      <c r="CT1" s="27" t="s">
        <v>30</v>
      </c>
      <c r="CU1" s="27"/>
      <c r="CV1" s="27"/>
      <c r="CW1" s="27"/>
      <c r="CX1" s="26" t="s">
        <v>31</v>
      </c>
      <c r="CY1" s="26"/>
      <c r="CZ1" s="26"/>
      <c r="DA1" s="26"/>
      <c r="DB1" s="27" t="s">
        <v>32</v>
      </c>
      <c r="DC1" s="27"/>
      <c r="DD1" s="27"/>
      <c r="DE1" s="27"/>
      <c r="DF1" s="26" t="s">
        <v>33</v>
      </c>
      <c r="DG1" s="26"/>
      <c r="DH1" s="26"/>
      <c r="DI1" s="26"/>
      <c r="DJ1" s="27" t="s">
        <v>34</v>
      </c>
      <c r="DK1" s="27"/>
      <c r="DL1" s="27"/>
      <c r="DM1" s="27"/>
      <c r="DN1" s="26" t="s">
        <v>35</v>
      </c>
      <c r="DO1" s="26"/>
      <c r="DP1" s="26"/>
      <c r="DQ1" s="26"/>
      <c r="DR1" s="27" t="s">
        <v>36</v>
      </c>
      <c r="DS1" s="27"/>
      <c r="DT1" s="27"/>
      <c r="DU1" s="27"/>
      <c r="DV1" s="26" t="s">
        <v>37</v>
      </c>
      <c r="DW1" s="26"/>
      <c r="DX1" s="26"/>
      <c r="DY1" s="26"/>
      <c r="DZ1" s="27" t="s">
        <v>38</v>
      </c>
      <c r="EA1" s="27"/>
      <c r="EB1" s="27"/>
      <c r="EC1" s="27"/>
      <c r="ED1" s="26" t="s">
        <v>39</v>
      </c>
      <c r="EE1" s="26"/>
      <c r="EF1" s="26"/>
      <c r="EG1" s="26"/>
      <c r="EH1" s="27" t="s">
        <v>40</v>
      </c>
      <c r="EI1" s="27"/>
      <c r="EJ1" s="27"/>
      <c r="EK1" s="27"/>
      <c r="EL1" s="26" t="s">
        <v>41</v>
      </c>
      <c r="EM1" s="26"/>
      <c r="EN1" s="26"/>
      <c r="EO1" s="26"/>
      <c r="EP1" s="27" t="s">
        <v>42</v>
      </c>
      <c r="EQ1" s="27"/>
      <c r="ER1" s="27"/>
      <c r="ES1" s="27"/>
      <c r="ET1" s="26" t="s">
        <v>43</v>
      </c>
      <c r="EU1" s="26"/>
      <c r="EV1" s="26"/>
      <c r="EW1" s="26"/>
      <c r="EX1" s="27" t="s">
        <v>44</v>
      </c>
      <c r="EY1" s="27"/>
      <c r="EZ1" s="27"/>
      <c r="FA1" s="27"/>
    </row>
    <row r="2" spans="1:157" s="2" customFormat="1" ht="15" thickBot="1">
      <c r="A2" s="1" t="s">
        <v>45</v>
      </c>
      <c r="B2" s="3" t="s">
        <v>46</v>
      </c>
      <c r="C2" s="3" t="s">
        <v>47</v>
      </c>
      <c r="D2" s="3" t="s">
        <v>48</v>
      </c>
      <c r="E2" s="3" t="s">
        <v>49</v>
      </c>
      <c r="F2" s="4" t="s">
        <v>46</v>
      </c>
      <c r="G2" s="4" t="s">
        <v>47</v>
      </c>
      <c r="H2" s="4" t="s">
        <v>48</v>
      </c>
      <c r="I2" s="4" t="s">
        <v>49</v>
      </c>
      <c r="J2" s="3" t="s">
        <v>46</v>
      </c>
      <c r="K2" s="3" t="s">
        <v>47</v>
      </c>
      <c r="L2" s="3" t="s">
        <v>48</v>
      </c>
      <c r="M2" s="3" t="s">
        <v>49</v>
      </c>
      <c r="N2" s="4" t="s">
        <v>46</v>
      </c>
      <c r="O2" s="4" t="s">
        <v>47</v>
      </c>
      <c r="P2" s="4" t="s">
        <v>48</v>
      </c>
      <c r="Q2" s="4" t="s">
        <v>49</v>
      </c>
      <c r="R2" s="3" t="s">
        <v>46</v>
      </c>
      <c r="S2" s="3" t="s">
        <v>47</v>
      </c>
      <c r="T2" s="3" t="s">
        <v>48</v>
      </c>
      <c r="U2" s="3" t="s">
        <v>49</v>
      </c>
      <c r="V2" s="4" t="s">
        <v>46</v>
      </c>
      <c r="W2" s="4" t="s">
        <v>47</v>
      </c>
      <c r="X2" s="4" t="s">
        <v>48</v>
      </c>
      <c r="Y2" s="4" t="s">
        <v>49</v>
      </c>
      <c r="Z2" s="3" t="s">
        <v>46</v>
      </c>
      <c r="AA2" s="3" t="s">
        <v>47</v>
      </c>
      <c r="AB2" s="3" t="s">
        <v>48</v>
      </c>
      <c r="AC2" s="3" t="s">
        <v>49</v>
      </c>
      <c r="AD2" s="4" t="s">
        <v>46</v>
      </c>
      <c r="AE2" s="4" t="s">
        <v>47</v>
      </c>
      <c r="AF2" s="4" t="s">
        <v>48</v>
      </c>
      <c r="AG2" s="4" t="s">
        <v>49</v>
      </c>
      <c r="AH2" s="3" t="s">
        <v>46</v>
      </c>
      <c r="AI2" s="3" t="s">
        <v>47</v>
      </c>
      <c r="AJ2" s="3" t="s">
        <v>48</v>
      </c>
      <c r="AK2" s="3" t="s">
        <v>49</v>
      </c>
      <c r="AL2" s="4" t="s">
        <v>46</v>
      </c>
      <c r="AM2" s="4" t="s">
        <v>47</v>
      </c>
      <c r="AN2" s="4" t="s">
        <v>48</v>
      </c>
      <c r="AO2" s="4" t="s">
        <v>49</v>
      </c>
      <c r="AP2" s="3" t="s">
        <v>46</v>
      </c>
      <c r="AQ2" s="3" t="s">
        <v>47</v>
      </c>
      <c r="AR2" s="3" t="s">
        <v>48</v>
      </c>
      <c r="AS2" s="3" t="s">
        <v>49</v>
      </c>
      <c r="AT2" s="4" t="s">
        <v>46</v>
      </c>
      <c r="AU2" s="4" t="s">
        <v>47</v>
      </c>
      <c r="AV2" s="4" t="s">
        <v>48</v>
      </c>
      <c r="AW2" s="4" t="s">
        <v>49</v>
      </c>
      <c r="AX2" s="3" t="s">
        <v>46</v>
      </c>
      <c r="AY2" s="3" t="s">
        <v>47</v>
      </c>
      <c r="AZ2" s="3" t="s">
        <v>48</v>
      </c>
      <c r="BA2" s="3" t="s">
        <v>49</v>
      </c>
      <c r="BB2" s="4" t="s">
        <v>46</v>
      </c>
      <c r="BC2" s="4" t="s">
        <v>47</v>
      </c>
      <c r="BD2" s="4" t="s">
        <v>48</v>
      </c>
      <c r="BE2" s="4" t="s">
        <v>49</v>
      </c>
      <c r="BF2" s="3" t="s">
        <v>46</v>
      </c>
      <c r="BG2" s="3" t="s">
        <v>47</v>
      </c>
      <c r="BH2" s="3" t="s">
        <v>48</v>
      </c>
      <c r="BI2" s="3" t="s">
        <v>49</v>
      </c>
      <c r="BJ2" s="4" t="s">
        <v>46</v>
      </c>
      <c r="BK2" s="4" t="s">
        <v>47</v>
      </c>
      <c r="BL2" s="4" t="s">
        <v>48</v>
      </c>
      <c r="BM2" s="4" t="s">
        <v>49</v>
      </c>
      <c r="BN2" s="3" t="s">
        <v>46</v>
      </c>
      <c r="BO2" s="3" t="s">
        <v>47</v>
      </c>
      <c r="BP2" s="3" t="s">
        <v>48</v>
      </c>
      <c r="BQ2" s="3" t="s">
        <v>49</v>
      </c>
      <c r="BR2" s="4" t="s">
        <v>46</v>
      </c>
      <c r="BS2" s="4" t="s">
        <v>47</v>
      </c>
      <c r="BT2" s="4" t="s">
        <v>48</v>
      </c>
      <c r="BU2" s="4" t="s">
        <v>49</v>
      </c>
      <c r="BV2" s="3" t="s">
        <v>46</v>
      </c>
      <c r="BW2" s="3" t="s">
        <v>47</v>
      </c>
      <c r="BX2" s="3" t="s">
        <v>48</v>
      </c>
      <c r="BY2" s="3" t="s">
        <v>49</v>
      </c>
      <c r="BZ2" s="4" t="s">
        <v>46</v>
      </c>
      <c r="CA2" s="4" t="s">
        <v>47</v>
      </c>
      <c r="CB2" s="4" t="s">
        <v>48</v>
      </c>
      <c r="CC2" s="4" t="s">
        <v>49</v>
      </c>
      <c r="CD2" s="3" t="s">
        <v>46</v>
      </c>
      <c r="CE2" s="3" t="s">
        <v>47</v>
      </c>
      <c r="CF2" s="3" t="s">
        <v>48</v>
      </c>
      <c r="CG2" s="3" t="s">
        <v>49</v>
      </c>
      <c r="CH2" s="4" t="s">
        <v>46</v>
      </c>
      <c r="CI2" s="4" t="s">
        <v>47</v>
      </c>
      <c r="CJ2" s="4" t="s">
        <v>48</v>
      </c>
      <c r="CK2" s="4" t="s">
        <v>49</v>
      </c>
      <c r="CL2" s="3" t="s">
        <v>46</v>
      </c>
      <c r="CM2" s="3" t="s">
        <v>47</v>
      </c>
      <c r="CN2" s="3" t="s">
        <v>48</v>
      </c>
      <c r="CO2" s="3" t="s">
        <v>49</v>
      </c>
      <c r="CP2" s="4" t="s">
        <v>46</v>
      </c>
      <c r="CQ2" s="4" t="s">
        <v>47</v>
      </c>
      <c r="CR2" s="4" t="s">
        <v>48</v>
      </c>
      <c r="CS2" s="4" t="s">
        <v>49</v>
      </c>
      <c r="CT2" s="3" t="s">
        <v>46</v>
      </c>
      <c r="CU2" s="3" t="s">
        <v>47</v>
      </c>
      <c r="CV2" s="3" t="s">
        <v>48</v>
      </c>
      <c r="CW2" s="3" t="s">
        <v>49</v>
      </c>
      <c r="CX2" s="4" t="s">
        <v>46</v>
      </c>
      <c r="CY2" s="4" t="s">
        <v>47</v>
      </c>
      <c r="CZ2" s="4" t="s">
        <v>48</v>
      </c>
      <c r="DA2" s="4" t="s">
        <v>49</v>
      </c>
      <c r="DB2" s="3" t="s">
        <v>46</v>
      </c>
      <c r="DC2" s="3" t="s">
        <v>47</v>
      </c>
      <c r="DD2" s="3" t="s">
        <v>48</v>
      </c>
      <c r="DE2" s="3" t="s">
        <v>49</v>
      </c>
      <c r="DF2" s="4" t="s">
        <v>46</v>
      </c>
      <c r="DG2" s="4" t="s">
        <v>47</v>
      </c>
      <c r="DH2" s="4" t="s">
        <v>48</v>
      </c>
      <c r="DI2" s="4" t="s">
        <v>49</v>
      </c>
      <c r="DJ2" s="3" t="s">
        <v>46</v>
      </c>
      <c r="DK2" s="3" t="s">
        <v>47</v>
      </c>
      <c r="DL2" s="3" t="s">
        <v>48</v>
      </c>
      <c r="DM2" s="3" t="s">
        <v>49</v>
      </c>
      <c r="DN2" s="4" t="s">
        <v>46</v>
      </c>
      <c r="DO2" s="4" t="s">
        <v>47</v>
      </c>
      <c r="DP2" s="4" t="s">
        <v>48</v>
      </c>
      <c r="DQ2" s="4" t="s">
        <v>49</v>
      </c>
      <c r="DR2" s="3" t="s">
        <v>46</v>
      </c>
      <c r="DS2" s="3" t="s">
        <v>47</v>
      </c>
      <c r="DT2" s="3" t="s">
        <v>48</v>
      </c>
      <c r="DU2" s="3" t="s">
        <v>49</v>
      </c>
      <c r="DV2" s="4" t="s">
        <v>46</v>
      </c>
      <c r="DW2" s="4" t="s">
        <v>47</v>
      </c>
      <c r="DX2" s="4" t="s">
        <v>48</v>
      </c>
      <c r="DY2" s="4" t="s">
        <v>49</v>
      </c>
      <c r="DZ2" s="3" t="s">
        <v>46</v>
      </c>
      <c r="EA2" s="3" t="s">
        <v>47</v>
      </c>
      <c r="EB2" s="3" t="s">
        <v>48</v>
      </c>
      <c r="EC2" s="3" t="s">
        <v>49</v>
      </c>
      <c r="ED2" s="4" t="s">
        <v>46</v>
      </c>
      <c r="EE2" s="4" t="s">
        <v>47</v>
      </c>
      <c r="EF2" s="4" t="s">
        <v>48</v>
      </c>
      <c r="EG2" s="4" t="s">
        <v>49</v>
      </c>
      <c r="EH2" s="3" t="s">
        <v>46</v>
      </c>
      <c r="EI2" s="3" t="s">
        <v>47</v>
      </c>
      <c r="EJ2" s="3" t="s">
        <v>48</v>
      </c>
      <c r="EK2" s="3" t="s">
        <v>49</v>
      </c>
      <c r="EL2" s="4" t="s">
        <v>46</v>
      </c>
      <c r="EM2" s="4" t="s">
        <v>47</v>
      </c>
      <c r="EN2" s="4" t="s">
        <v>48</v>
      </c>
      <c r="EO2" s="4" t="s">
        <v>49</v>
      </c>
      <c r="EP2" s="3" t="s">
        <v>46</v>
      </c>
      <c r="EQ2" s="3" t="s">
        <v>47</v>
      </c>
      <c r="ER2" s="3" t="s">
        <v>48</v>
      </c>
      <c r="ES2" s="3" t="s">
        <v>49</v>
      </c>
      <c r="ET2" s="4" t="s">
        <v>46</v>
      </c>
      <c r="EU2" s="4" t="s">
        <v>47</v>
      </c>
      <c r="EV2" s="4" t="s">
        <v>48</v>
      </c>
      <c r="EW2" s="4" t="s">
        <v>49</v>
      </c>
      <c r="EX2" s="3" t="s">
        <v>46</v>
      </c>
      <c r="EY2" s="3" t="s">
        <v>47</v>
      </c>
      <c r="EZ2" s="3" t="s">
        <v>48</v>
      </c>
      <c r="FA2" s="3" t="s">
        <v>49</v>
      </c>
    </row>
    <row r="3" spans="1:156" ht="16.5" thickBot="1" thickTop="1">
      <c r="A3" s="5">
        <v>1</v>
      </c>
      <c r="B3" s="6">
        <v>13.4081294079412</v>
      </c>
      <c r="C3" s="7">
        <v>0</v>
      </c>
      <c r="D3">
        <v>13.4081294079412</v>
      </c>
      <c r="F3" s="6">
        <v>13.4081294079412</v>
      </c>
      <c r="G3" s="7">
        <v>0</v>
      </c>
      <c r="H3">
        <v>13.4081294079412</v>
      </c>
      <c r="J3" s="6">
        <v>9.87185751707791</v>
      </c>
      <c r="K3" s="19">
        <v>4.99869282070545</v>
      </c>
      <c r="L3" s="8">
        <v>14.8705503377834</v>
      </c>
      <c r="M3" s="8">
        <f>POWER((L3-$L$109),2)</f>
        <v>20.452153822790212</v>
      </c>
      <c r="N3" s="6">
        <v>9.06817338891901</v>
      </c>
      <c r="O3" s="19">
        <v>4.37638537748513</v>
      </c>
      <c r="P3" s="8">
        <v>13.4445587664041</v>
      </c>
      <c r="Q3" s="8">
        <f>POWER((P3-$P$109),2)</f>
        <v>0.0011346265972988002</v>
      </c>
      <c r="R3" s="6">
        <v>7.18432593649871</v>
      </c>
      <c r="S3" s="19">
        <v>2.57199012241999</v>
      </c>
      <c r="T3" s="8">
        <v>9.7563160589187</v>
      </c>
      <c r="U3" s="8">
        <f>POWER((T3-$T$109),2)</f>
        <v>0.22776056746283616</v>
      </c>
      <c r="V3" s="6">
        <v>7.74840992272086</v>
      </c>
      <c r="W3" s="19">
        <v>1.36883059975276</v>
      </c>
      <c r="X3">
        <v>9.11724052247362</v>
      </c>
      <c r="Y3">
        <f>POWER((X3-$X$109),2)</f>
        <v>0.020484810056856866</v>
      </c>
      <c r="Z3" s="6">
        <v>6.86732181707834</v>
      </c>
      <c r="AA3" s="19">
        <v>1.94400952384795</v>
      </c>
      <c r="AB3" s="8">
        <v>8.81133134092628</v>
      </c>
      <c r="AC3">
        <f>POWER((AB3-$AB$109),2)</f>
        <v>0.234518010430741</v>
      </c>
      <c r="AD3" s="6">
        <v>5.56093032577013</v>
      </c>
      <c r="AE3" s="19">
        <v>1.47495048494663</v>
      </c>
      <c r="AF3" s="8">
        <v>7.03588081071676</v>
      </c>
      <c r="AG3">
        <f>POWER((AF3-$AF$109),2)</f>
        <v>0.6282416110982876</v>
      </c>
      <c r="AH3" s="6">
        <v>4.35055521024783</v>
      </c>
      <c r="AI3" s="19">
        <v>0.466832720285326</v>
      </c>
      <c r="AJ3" s="8">
        <v>4.81738793053316</v>
      </c>
      <c r="AK3">
        <f>POWER((AJ3-$AJ$109),2)</f>
        <v>6.779533638852488</v>
      </c>
      <c r="AL3" s="6">
        <v>4.68565182440405</v>
      </c>
      <c r="AM3" s="19">
        <v>0.845229087026573</v>
      </c>
      <c r="AN3">
        <v>5.53088091143062</v>
      </c>
      <c r="AO3">
        <f>POWER((AN3-$AN$109),2)</f>
        <v>3.3520898385574447</v>
      </c>
      <c r="AP3" s="6">
        <v>4.68565182440405</v>
      </c>
      <c r="AQ3" s="18">
        <v>0.206069709082504</v>
      </c>
      <c r="AR3">
        <v>4.89172153348655</v>
      </c>
      <c r="AS3">
        <f>POWER((AR3-$AR$109),2)</f>
        <v>4.178079581562198</v>
      </c>
      <c r="AT3" s="6">
        <v>3.64377639105236</v>
      </c>
      <c r="AU3" s="18">
        <v>0.21831950172468</v>
      </c>
      <c r="AV3">
        <v>3.86209589277704</v>
      </c>
      <c r="AW3">
        <f>POWER((AV3-$AV$109),2)</f>
        <v>9.428534205484306</v>
      </c>
      <c r="AX3" s="6">
        <v>3.75488750216347</v>
      </c>
      <c r="AY3" s="18">
        <v>0.163595255087216</v>
      </c>
      <c r="AZ3">
        <v>3.91848275725068</v>
      </c>
      <c r="BA3">
        <f>POWER((AZ3-$AZ$109),2)</f>
        <v>8.680251705704782</v>
      </c>
      <c r="BB3" s="6">
        <v>3.75488750216347</v>
      </c>
      <c r="BC3" s="18">
        <v>0.163595255087216</v>
      </c>
      <c r="BD3">
        <v>3.91848275725068</v>
      </c>
      <c r="BE3">
        <f>POWER((BD3-$BD$109),2)</f>
        <v>11.7097067556594</v>
      </c>
      <c r="BF3" s="6">
        <v>3.75488750216347</v>
      </c>
      <c r="BG3" s="18">
        <v>0.163595255087216</v>
      </c>
      <c r="BH3">
        <v>3.91848275725068</v>
      </c>
      <c r="BI3">
        <f>POWER((BH3-$BH$109),2)</f>
        <v>16.31925083615508</v>
      </c>
      <c r="BJ3" s="6">
        <v>3.75488750216347</v>
      </c>
      <c r="BK3" s="18">
        <v>0.163595255087216</v>
      </c>
      <c r="BL3">
        <v>3.91848275725068</v>
      </c>
      <c r="BM3">
        <f>POWER((BL3-$BL$109),2)</f>
        <v>15.398429483977742</v>
      </c>
      <c r="BN3" s="6">
        <v>3.75488750216347</v>
      </c>
      <c r="BO3" s="18">
        <v>0.163595255087216</v>
      </c>
      <c r="BP3">
        <v>3.91848275725068</v>
      </c>
      <c r="BQ3">
        <f>POWER((BP3-$BP$109),2)</f>
        <v>16.848659517257673</v>
      </c>
      <c r="BR3" s="6">
        <v>3.75488750216347</v>
      </c>
      <c r="BS3" s="18">
        <v>0.163595255087216</v>
      </c>
      <c r="BT3">
        <v>3.91848275725068</v>
      </c>
      <c r="BU3">
        <f>POWER((BT3-$BP$109),2)</f>
        <v>16.848659517257673</v>
      </c>
      <c r="BV3" s="6">
        <v>4.61654166907052</v>
      </c>
      <c r="BW3" s="7">
        <v>0</v>
      </c>
      <c r="BX3">
        <v>4.61654166907052</v>
      </c>
      <c r="BZ3" s="6">
        <v>4.61654166907052</v>
      </c>
      <c r="CA3" s="7">
        <v>0</v>
      </c>
      <c r="CB3">
        <v>4.61654166907052</v>
      </c>
      <c r="CD3" s="6">
        <v>4.61654166907052</v>
      </c>
      <c r="CE3" s="7">
        <v>0</v>
      </c>
      <c r="CF3">
        <v>4.61654166907052</v>
      </c>
      <c r="CH3" s="6">
        <v>4.61654166907052</v>
      </c>
      <c r="CI3" s="7">
        <v>0</v>
      </c>
      <c r="CJ3">
        <v>4.61654166907052</v>
      </c>
      <c r="CL3" s="6">
        <v>4.61654166907052</v>
      </c>
      <c r="CM3" s="7">
        <v>0</v>
      </c>
      <c r="CN3">
        <v>4.61654166907052</v>
      </c>
      <c r="CP3" s="6">
        <v>4.61654166907052</v>
      </c>
      <c r="CQ3" s="7">
        <v>0</v>
      </c>
      <c r="CR3">
        <v>4.61654166907052</v>
      </c>
      <c r="CT3" s="6">
        <v>4.61654166907052</v>
      </c>
      <c r="CU3" s="7">
        <v>0</v>
      </c>
      <c r="CV3">
        <v>4.61654166907052</v>
      </c>
      <c r="CX3" s="6">
        <v>4.61654166907052</v>
      </c>
      <c r="CY3" s="7">
        <v>0</v>
      </c>
      <c r="CZ3">
        <v>4.61654166907052</v>
      </c>
      <c r="DB3" s="6">
        <v>0</v>
      </c>
      <c r="DC3" s="7">
        <v>0</v>
      </c>
      <c r="DD3">
        <v>0</v>
      </c>
      <c r="DF3" s="6">
        <v>0</v>
      </c>
      <c r="DG3" s="7">
        <v>0</v>
      </c>
      <c r="DH3">
        <v>0</v>
      </c>
      <c r="DJ3" s="6">
        <v>0</v>
      </c>
      <c r="DK3" s="7">
        <v>0</v>
      </c>
      <c r="DL3">
        <v>0</v>
      </c>
      <c r="DN3" s="6">
        <v>0</v>
      </c>
      <c r="DO3" s="7">
        <v>0</v>
      </c>
      <c r="DP3">
        <v>0</v>
      </c>
      <c r="DR3" s="6">
        <v>0</v>
      </c>
      <c r="DS3" s="7">
        <v>0</v>
      </c>
      <c r="DT3">
        <v>0</v>
      </c>
      <c r="DV3" s="6">
        <v>0</v>
      </c>
      <c r="DW3" s="7">
        <v>0</v>
      </c>
      <c r="DX3">
        <v>0</v>
      </c>
      <c r="DZ3" s="6">
        <v>0</v>
      </c>
      <c r="EA3" s="7">
        <v>0</v>
      </c>
      <c r="EB3">
        <v>0</v>
      </c>
      <c r="ED3" s="6">
        <v>0</v>
      </c>
      <c r="EE3" s="7">
        <v>0</v>
      </c>
      <c r="EF3">
        <v>0</v>
      </c>
      <c r="EH3" s="6">
        <v>0</v>
      </c>
      <c r="EI3" s="7">
        <v>0</v>
      </c>
      <c r="EJ3">
        <v>0</v>
      </c>
      <c r="EL3" s="6">
        <v>0</v>
      </c>
      <c r="EM3" s="7">
        <v>0</v>
      </c>
      <c r="EN3">
        <v>0</v>
      </c>
      <c r="EP3" s="6">
        <v>0</v>
      </c>
      <c r="EQ3" s="7">
        <v>0</v>
      </c>
      <c r="ER3">
        <v>0</v>
      </c>
      <c r="ET3" s="6">
        <v>0</v>
      </c>
      <c r="EU3" s="7">
        <v>0</v>
      </c>
      <c r="EV3">
        <v>0</v>
      </c>
      <c r="EX3" s="6">
        <v>0</v>
      </c>
      <c r="EY3" s="7">
        <v>0</v>
      </c>
      <c r="EZ3">
        <v>0</v>
      </c>
    </row>
    <row r="4" spans="1:156" ht="16.5" thickBot="1" thickTop="1">
      <c r="A4" s="5">
        <v>2</v>
      </c>
      <c r="B4" s="6">
        <v>13.4081294079412</v>
      </c>
      <c r="C4" s="7">
        <v>0</v>
      </c>
      <c r="D4">
        <v>13.4081294079412</v>
      </c>
      <c r="F4" s="6">
        <v>13.4081294079412</v>
      </c>
      <c r="G4" s="7">
        <v>0</v>
      </c>
      <c r="H4">
        <v>13.4081294079412</v>
      </c>
      <c r="J4" s="6">
        <v>10.1234641338258</v>
      </c>
      <c r="K4" s="20">
        <v>7.36920107113527</v>
      </c>
      <c r="L4" s="8">
        <v>17.4926652049611</v>
      </c>
      <c r="M4" s="8">
        <f aca="true" t="shared" si="0" ref="M4:M67">POWER((L4-$L$109),2)</f>
        <v>3.6111054625142973</v>
      </c>
      <c r="N4" s="6">
        <v>9.35590121303247</v>
      </c>
      <c r="O4" s="20">
        <v>4.74827809353264</v>
      </c>
      <c r="P4" s="8">
        <v>14.1041793065651</v>
      </c>
      <c r="Q4" s="8">
        <f aca="true" t="shared" si="1" ref="Q4:Q67">POWER((P4-$P$109),2)</f>
        <v>0.39179627837789677</v>
      </c>
      <c r="R4" s="6">
        <v>8.06618680158095</v>
      </c>
      <c r="S4" s="20">
        <v>2.61480679086132</v>
      </c>
      <c r="T4" s="8">
        <v>10.6809935924423</v>
      </c>
      <c r="U4" s="8">
        <f aca="true" t="shared" si="2" ref="U4:U67">POWER((T4-$T$109),2)</f>
        <v>0.20019795578935012</v>
      </c>
      <c r="V4" s="6">
        <v>7.36917799778673</v>
      </c>
      <c r="W4" s="20">
        <v>2.22962900093507</v>
      </c>
      <c r="X4" s="8">
        <v>9.5988069987218</v>
      </c>
      <c r="Y4">
        <f aca="true" t="shared" si="3" ref="Y4:Y67">POWER((X4-$X$109),2)</f>
        <v>0.39023963442684617</v>
      </c>
      <c r="Z4" s="6">
        <v>8.07907543790327</v>
      </c>
      <c r="AA4" s="20">
        <v>1.03186059128329</v>
      </c>
      <c r="AB4" s="8">
        <v>9.11093602918656</v>
      </c>
      <c r="AC4">
        <f aca="true" t="shared" si="4" ref="AC4:AC67">POWER((AB4-$AB$109),2)</f>
        <v>0.6144604617282454</v>
      </c>
      <c r="AD4" s="6">
        <v>7.15983750312501</v>
      </c>
      <c r="AE4" s="20">
        <v>0.779042092229726</v>
      </c>
      <c r="AF4" s="8">
        <v>7.93887959535474</v>
      </c>
      <c r="AG4">
        <f aca="true" t="shared" si="5" ref="AG4:AG67">POWER((AF4-$AF$109),2)</f>
        <v>0.012184151970591268</v>
      </c>
      <c r="AH4" s="6">
        <v>6.46240625180289</v>
      </c>
      <c r="AI4" s="20">
        <v>0.762279297021515</v>
      </c>
      <c r="AJ4" s="8">
        <v>7.22468554882441</v>
      </c>
      <c r="AK4">
        <f aca="true" t="shared" si="6" ref="AK4:AK67">POWER((AJ4-$AJ$109),2)</f>
        <v>0.03859501532372265</v>
      </c>
      <c r="AL4" s="9">
        <v>6.46240625180289</v>
      </c>
      <c r="AM4" s="21">
        <v>1.51433317201201</v>
      </c>
      <c r="AN4">
        <v>7.97673942381491</v>
      </c>
      <c r="AO4">
        <f aca="true" t="shared" si="7" ref="AO4:AO67">POWER((AN4-$AN$109),2)</f>
        <v>0.37820923062020195</v>
      </c>
      <c r="AP4" s="6">
        <v>7</v>
      </c>
      <c r="AQ4" s="7">
        <v>0</v>
      </c>
      <c r="AR4">
        <v>7</v>
      </c>
      <c r="AT4" s="6">
        <v>3.16992500144231</v>
      </c>
      <c r="AU4" s="7">
        <v>0</v>
      </c>
      <c r="AV4">
        <v>3.16992500144231</v>
      </c>
      <c r="AX4" s="6">
        <v>3.16992500144231</v>
      </c>
      <c r="AY4" s="7">
        <v>0</v>
      </c>
      <c r="AZ4">
        <v>3.16992500144231</v>
      </c>
      <c r="BB4" s="6">
        <v>3.16992500144231</v>
      </c>
      <c r="BC4" s="7">
        <v>0</v>
      </c>
      <c r="BD4">
        <v>3.16992500144231</v>
      </c>
      <c r="BF4" s="6">
        <v>0</v>
      </c>
      <c r="BG4" s="7">
        <v>0</v>
      </c>
      <c r="BH4">
        <v>0</v>
      </c>
      <c r="BJ4" s="6">
        <v>0</v>
      </c>
      <c r="BK4" s="7">
        <v>0</v>
      </c>
      <c r="BL4">
        <v>0</v>
      </c>
      <c r="BN4" s="6">
        <v>0</v>
      </c>
      <c r="BO4" s="7">
        <v>0</v>
      </c>
      <c r="BP4">
        <v>0</v>
      </c>
      <c r="BR4" s="6">
        <v>0</v>
      </c>
      <c r="BS4" s="7">
        <v>0</v>
      </c>
      <c r="BT4">
        <v>0</v>
      </c>
      <c r="BV4" s="6">
        <v>0</v>
      </c>
      <c r="BW4" s="7">
        <v>0</v>
      </c>
      <c r="BX4">
        <v>0</v>
      </c>
      <c r="BZ4" s="6">
        <v>0</v>
      </c>
      <c r="CA4" s="7">
        <v>0</v>
      </c>
      <c r="CB4">
        <v>0</v>
      </c>
      <c r="CD4" s="6">
        <v>0</v>
      </c>
      <c r="CE4" s="7">
        <v>0</v>
      </c>
      <c r="CF4">
        <v>0</v>
      </c>
      <c r="CH4" s="6">
        <v>0</v>
      </c>
      <c r="CI4" s="7">
        <v>0</v>
      </c>
      <c r="CJ4">
        <v>0</v>
      </c>
      <c r="CL4" s="6">
        <v>0</v>
      </c>
      <c r="CM4" s="7">
        <v>0</v>
      </c>
      <c r="CN4">
        <v>0</v>
      </c>
      <c r="CP4" s="6">
        <v>0</v>
      </c>
      <c r="CQ4" s="7">
        <v>0</v>
      </c>
      <c r="CR4">
        <v>0</v>
      </c>
      <c r="CT4" s="6">
        <v>0</v>
      </c>
      <c r="CU4" s="7">
        <v>0</v>
      </c>
      <c r="CV4">
        <v>0</v>
      </c>
      <c r="CX4" s="6">
        <v>0</v>
      </c>
      <c r="CY4" s="7">
        <v>0</v>
      </c>
      <c r="CZ4">
        <v>0</v>
      </c>
      <c r="DB4" s="6">
        <v>0</v>
      </c>
      <c r="DC4" s="7">
        <v>0</v>
      </c>
      <c r="DD4">
        <v>0</v>
      </c>
      <c r="DF4" s="6">
        <v>0</v>
      </c>
      <c r="DG4" s="7">
        <v>0</v>
      </c>
      <c r="DH4">
        <v>0</v>
      </c>
      <c r="DJ4" s="6">
        <v>0</v>
      </c>
      <c r="DK4" s="7">
        <v>0</v>
      </c>
      <c r="DL4">
        <v>0</v>
      </c>
      <c r="DN4" s="6">
        <v>0</v>
      </c>
      <c r="DO4" s="7">
        <v>0</v>
      </c>
      <c r="DP4">
        <v>0</v>
      </c>
      <c r="DR4" s="6">
        <v>0</v>
      </c>
      <c r="DS4" s="7">
        <v>0</v>
      </c>
      <c r="DT4">
        <v>0</v>
      </c>
      <c r="DV4" s="6">
        <v>0</v>
      </c>
      <c r="DW4" s="7">
        <v>0</v>
      </c>
      <c r="DX4">
        <v>0</v>
      </c>
      <c r="DZ4" s="6">
        <v>0</v>
      </c>
      <c r="EA4" s="7">
        <v>0</v>
      </c>
      <c r="EB4">
        <v>0</v>
      </c>
      <c r="ED4" s="6">
        <v>0</v>
      </c>
      <c r="EE4" s="7">
        <v>0</v>
      </c>
      <c r="EF4">
        <v>0</v>
      </c>
      <c r="EH4" s="6">
        <v>0</v>
      </c>
      <c r="EI4" s="7">
        <v>0</v>
      </c>
      <c r="EJ4">
        <v>0</v>
      </c>
      <c r="EL4" s="6">
        <v>0</v>
      </c>
      <c r="EM4" s="7">
        <v>0</v>
      </c>
      <c r="EN4">
        <v>0</v>
      </c>
      <c r="EP4" s="6">
        <v>0</v>
      </c>
      <c r="EQ4" s="7">
        <v>0</v>
      </c>
      <c r="ER4">
        <v>0</v>
      </c>
      <c r="ET4" s="6">
        <v>0</v>
      </c>
      <c r="EU4" s="7">
        <v>0</v>
      </c>
      <c r="EV4">
        <v>0</v>
      </c>
      <c r="EX4" s="6">
        <v>0</v>
      </c>
      <c r="EY4" s="7">
        <v>0</v>
      </c>
      <c r="EZ4">
        <v>0</v>
      </c>
    </row>
    <row r="5" spans="1:156" ht="16.5" thickBot="1" thickTop="1">
      <c r="A5" s="5">
        <v>3</v>
      </c>
      <c r="B5" s="6">
        <v>13.4081294079412</v>
      </c>
      <c r="C5" s="7">
        <v>0</v>
      </c>
      <c r="D5">
        <v>13.4081294079412</v>
      </c>
      <c r="F5" s="6">
        <v>13.4081294079412</v>
      </c>
      <c r="G5" s="7">
        <v>0</v>
      </c>
      <c r="H5">
        <v>13.4081294079412</v>
      </c>
      <c r="J5" s="6">
        <v>10.1416536288294</v>
      </c>
      <c r="K5" s="20">
        <v>8.84282863998726</v>
      </c>
      <c r="L5" s="8">
        <v>18.9844822688167</v>
      </c>
      <c r="M5" s="8">
        <f t="shared" si="0"/>
        <v>0.16685086576315836</v>
      </c>
      <c r="N5" s="6">
        <v>8.92104749544575</v>
      </c>
      <c r="O5" s="20">
        <v>5.12317117568632</v>
      </c>
      <c r="P5" s="8">
        <v>14.0442186711321</v>
      </c>
      <c r="Q5" s="8">
        <f t="shared" si="1"/>
        <v>0.32032847704264095</v>
      </c>
      <c r="R5" s="6">
        <v>7.44516436511836</v>
      </c>
      <c r="S5" s="20">
        <v>2.29544938256931</v>
      </c>
      <c r="T5" s="8">
        <v>9.74061374768768</v>
      </c>
      <c r="U5" s="8">
        <f t="shared" si="2"/>
        <v>0.2429947559608259</v>
      </c>
      <c r="V5" s="6">
        <v>6.23896443440363</v>
      </c>
      <c r="W5" s="20">
        <v>1.47020657370379</v>
      </c>
      <c r="X5" s="8">
        <v>7.70917100810742</v>
      </c>
      <c r="Y5">
        <f t="shared" si="3"/>
        <v>1.6000842317348394</v>
      </c>
      <c r="Z5" s="6">
        <v>6.18020092918448</v>
      </c>
      <c r="AA5" s="20">
        <v>1.04702656756721</v>
      </c>
      <c r="AB5" s="8">
        <v>7.2272274967517</v>
      </c>
      <c r="AC5">
        <f t="shared" si="4"/>
        <v>1.2096331731530958</v>
      </c>
      <c r="AD5" s="6">
        <v>4.71604027913996</v>
      </c>
      <c r="AE5" s="20">
        <v>0.422842125770353</v>
      </c>
      <c r="AF5" s="8">
        <v>5.13888240491031</v>
      </c>
      <c r="AG5">
        <f t="shared" si="5"/>
        <v>7.2340306999933555</v>
      </c>
      <c r="AH5" s="6">
        <v>5.4090229194311</v>
      </c>
      <c r="AI5" s="20">
        <v>0.366275075942527</v>
      </c>
      <c r="AJ5" s="8">
        <v>5.77529799537363</v>
      </c>
      <c r="AK5">
        <f t="shared" si="6"/>
        <v>2.708801466455411</v>
      </c>
      <c r="AL5" s="6">
        <v>0</v>
      </c>
      <c r="AM5" s="7">
        <v>0</v>
      </c>
      <c r="AN5">
        <v>0</v>
      </c>
      <c r="AP5" s="6">
        <v>0</v>
      </c>
      <c r="AQ5" s="7">
        <v>0</v>
      </c>
      <c r="AR5">
        <v>0</v>
      </c>
      <c r="AT5" s="6">
        <v>0</v>
      </c>
      <c r="AU5" s="7">
        <v>0</v>
      </c>
      <c r="AV5">
        <v>0</v>
      </c>
      <c r="AX5" s="6">
        <v>0</v>
      </c>
      <c r="AY5" s="7">
        <v>0</v>
      </c>
      <c r="AZ5">
        <v>0</v>
      </c>
      <c r="BB5" s="6">
        <v>0</v>
      </c>
      <c r="BC5" s="7">
        <v>0</v>
      </c>
      <c r="BD5">
        <v>0</v>
      </c>
      <c r="BF5" s="6">
        <v>0</v>
      </c>
      <c r="BG5" s="7">
        <v>0</v>
      </c>
      <c r="BH5">
        <v>0</v>
      </c>
      <c r="BJ5" s="6">
        <v>0</v>
      </c>
      <c r="BK5" s="7">
        <v>0</v>
      </c>
      <c r="BL5">
        <v>0</v>
      </c>
      <c r="BN5" s="6">
        <v>0</v>
      </c>
      <c r="BO5" s="7">
        <v>0</v>
      </c>
      <c r="BP5">
        <v>0</v>
      </c>
      <c r="BR5" s="6">
        <v>0</v>
      </c>
      <c r="BS5" s="7">
        <v>0</v>
      </c>
      <c r="BT5">
        <v>0</v>
      </c>
      <c r="BV5" s="6">
        <v>0</v>
      </c>
      <c r="BW5" s="7">
        <v>0</v>
      </c>
      <c r="BX5">
        <v>0</v>
      </c>
      <c r="BZ5" s="6">
        <v>0</v>
      </c>
      <c r="CA5" s="7">
        <v>0</v>
      </c>
      <c r="CB5">
        <v>0</v>
      </c>
      <c r="CD5" s="6">
        <v>0</v>
      </c>
      <c r="CE5" s="7">
        <v>0</v>
      </c>
      <c r="CF5">
        <v>0</v>
      </c>
      <c r="CH5" s="6">
        <v>0</v>
      </c>
      <c r="CI5" s="7">
        <v>0</v>
      </c>
      <c r="CJ5">
        <v>0</v>
      </c>
      <c r="CL5" s="6">
        <v>0</v>
      </c>
      <c r="CM5" s="7">
        <v>0</v>
      </c>
      <c r="CN5">
        <v>0</v>
      </c>
      <c r="CP5" s="6">
        <v>0</v>
      </c>
      <c r="CQ5" s="7">
        <v>0</v>
      </c>
      <c r="CR5">
        <v>0</v>
      </c>
      <c r="CT5" s="6">
        <v>0</v>
      </c>
      <c r="CU5" s="7">
        <v>0</v>
      </c>
      <c r="CV5">
        <v>0</v>
      </c>
      <c r="CX5" s="6">
        <v>0</v>
      </c>
      <c r="CY5" s="7">
        <v>0</v>
      </c>
      <c r="CZ5">
        <v>0</v>
      </c>
      <c r="DB5" s="6">
        <v>0</v>
      </c>
      <c r="DC5" s="7">
        <v>0</v>
      </c>
      <c r="DD5">
        <v>0</v>
      </c>
      <c r="DF5" s="6">
        <v>0</v>
      </c>
      <c r="DG5" s="7">
        <v>0</v>
      </c>
      <c r="DH5">
        <v>0</v>
      </c>
      <c r="DJ5" s="6">
        <v>0</v>
      </c>
      <c r="DK5" s="7">
        <v>0</v>
      </c>
      <c r="DL5">
        <v>0</v>
      </c>
      <c r="DN5" s="6">
        <v>0</v>
      </c>
      <c r="DO5" s="7">
        <v>0</v>
      </c>
      <c r="DP5">
        <v>0</v>
      </c>
      <c r="DR5" s="6">
        <v>0</v>
      </c>
      <c r="DS5" s="7">
        <v>0</v>
      </c>
      <c r="DT5">
        <v>0</v>
      </c>
      <c r="DV5" s="6">
        <v>0</v>
      </c>
      <c r="DW5" s="7">
        <v>0</v>
      </c>
      <c r="DX5">
        <v>0</v>
      </c>
      <c r="DZ5" s="6">
        <v>0</v>
      </c>
      <c r="EA5" s="7">
        <v>0</v>
      </c>
      <c r="EB5">
        <v>0</v>
      </c>
      <c r="ED5" s="6">
        <v>0</v>
      </c>
      <c r="EE5" s="7">
        <v>0</v>
      </c>
      <c r="EF5">
        <v>0</v>
      </c>
      <c r="EH5" s="6">
        <v>0</v>
      </c>
      <c r="EI5" s="7">
        <v>0</v>
      </c>
      <c r="EJ5">
        <v>0</v>
      </c>
      <c r="EL5" s="6">
        <v>0</v>
      </c>
      <c r="EM5" s="7">
        <v>0</v>
      </c>
      <c r="EN5">
        <v>0</v>
      </c>
      <c r="EP5" s="6">
        <v>0</v>
      </c>
      <c r="EQ5" s="7">
        <v>0</v>
      </c>
      <c r="ER5">
        <v>0</v>
      </c>
      <c r="ET5" s="6">
        <v>0</v>
      </c>
      <c r="EU5" s="7">
        <v>0</v>
      </c>
      <c r="EV5">
        <v>0</v>
      </c>
      <c r="EX5" s="6">
        <v>0</v>
      </c>
      <c r="EY5" s="7">
        <v>0</v>
      </c>
      <c r="EZ5">
        <v>0</v>
      </c>
    </row>
    <row r="6" spans="1:156" ht="16.5" thickBot="1" thickTop="1">
      <c r="A6" s="5">
        <v>4</v>
      </c>
      <c r="B6" s="6">
        <v>13.4081294079412</v>
      </c>
      <c r="C6" s="7">
        <v>0</v>
      </c>
      <c r="D6">
        <v>13.4081294079412</v>
      </c>
      <c r="F6" s="6">
        <v>13.4081294079412</v>
      </c>
      <c r="G6" s="7">
        <v>0</v>
      </c>
      <c r="H6">
        <v>13.4081294079412</v>
      </c>
      <c r="J6" s="6">
        <v>10.9637438070311</v>
      </c>
      <c r="K6" s="20">
        <v>11.0276323011992</v>
      </c>
      <c r="L6" s="8">
        <v>21.9913761082303</v>
      </c>
      <c r="M6" s="8">
        <f t="shared" si="0"/>
        <v>6.751786570967847</v>
      </c>
      <c r="N6" s="6">
        <v>9.25078373058815</v>
      </c>
      <c r="O6" s="20">
        <v>4.48783966491325</v>
      </c>
      <c r="P6" s="8">
        <v>13.7386233955014</v>
      </c>
      <c r="Q6" s="8">
        <f t="shared" si="1"/>
        <v>0.06779795805783542</v>
      </c>
      <c r="R6" s="6">
        <v>7.95392799245708</v>
      </c>
      <c r="S6" s="20">
        <v>2.75365175294482</v>
      </c>
      <c r="T6" s="8">
        <v>10.7075797454019</v>
      </c>
      <c r="U6" s="8">
        <f t="shared" si="2"/>
        <v>0.22469592268306995</v>
      </c>
      <c r="V6" s="6">
        <v>7.2293245646646</v>
      </c>
      <c r="W6" s="20">
        <v>1.56895646352983</v>
      </c>
      <c r="X6" s="8">
        <v>8.79828102819443</v>
      </c>
      <c r="Y6">
        <f t="shared" si="3"/>
        <v>0.03091771479225026</v>
      </c>
      <c r="Z6" s="6">
        <v>6.29550307036482</v>
      </c>
      <c r="AA6" s="20">
        <v>1.15594230035374</v>
      </c>
      <c r="AB6" s="8">
        <v>7.45144537071855</v>
      </c>
      <c r="AC6">
        <f t="shared" si="4"/>
        <v>0.7667022830416856</v>
      </c>
      <c r="AD6" s="6">
        <v>5.70504427398839</v>
      </c>
      <c r="AE6" s="20">
        <v>0.625401534775691</v>
      </c>
      <c r="AF6" s="8">
        <v>6.33044580876408</v>
      </c>
      <c r="AG6">
        <f t="shared" si="5"/>
        <v>2.24415961610726</v>
      </c>
      <c r="AH6" s="6">
        <v>5.66602262227565</v>
      </c>
      <c r="AI6" s="20">
        <v>0.471507894691385</v>
      </c>
      <c r="AJ6" s="8">
        <v>6.13753051696704</v>
      </c>
      <c r="AK6">
        <f t="shared" si="6"/>
        <v>1.6476576430000573</v>
      </c>
      <c r="AL6" s="6">
        <v>6.20150416979168</v>
      </c>
      <c r="AM6" s="7">
        <v>0</v>
      </c>
      <c r="AN6">
        <v>6.20150416979168</v>
      </c>
      <c r="AP6" s="6">
        <v>5.4090229194311</v>
      </c>
      <c r="AQ6" s="18">
        <v>0.351683347779188</v>
      </c>
      <c r="AR6">
        <v>5.76070626721029</v>
      </c>
      <c r="AS6">
        <f aca="true" t="shared" si="8" ref="AS6:AS62">POWER((AR6-$AR$109),2)</f>
        <v>1.380743415903747</v>
      </c>
      <c r="AT6" s="6">
        <v>6.20150416979168</v>
      </c>
      <c r="AU6" s="7">
        <v>0</v>
      </c>
      <c r="AV6">
        <v>6.20150416979168</v>
      </c>
      <c r="AX6" s="6">
        <v>6.20150416979168</v>
      </c>
      <c r="AY6" s="7">
        <v>0</v>
      </c>
      <c r="AZ6">
        <v>6.20150416979168</v>
      </c>
      <c r="BB6" s="6">
        <v>6.20150416979168</v>
      </c>
      <c r="BC6" s="7">
        <v>0</v>
      </c>
      <c r="BD6">
        <v>6.20150416979168</v>
      </c>
      <c r="BF6" s="6">
        <v>0</v>
      </c>
      <c r="BG6" s="7">
        <v>0</v>
      </c>
      <c r="BH6">
        <v>0</v>
      </c>
      <c r="BJ6" s="6">
        <v>0</v>
      </c>
      <c r="BK6" s="7">
        <v>0</v>
      </c>
      <c r="BL6">
        <v>0</v>
      </c>
      <c r="BN6" s="6">
        <v>0</v>
      </c>
      <c r="BO6" s="7">
        <v>0</v>
      </c>
      <c r="BP6">
        <v>0</v>
      </c>
      <c r="BR6" s="6">
        <v>0</v>
      </c>
      <c r="BS6" s="7">
        <v>0</v>
      </c>
      <c r="BT6">
        <v>0</v>
      </c>
      <c r="BV6" s="6">
        <v>0</v>
      </c>
      <c r="BW6" s="7">
        <v>0</v>
      </c>
      <c r="BX6">
        <v>0</v>
      </c>
      <c r="BZ6" s="6">
        <v>0</v>
      </c>
      <c r="CA6" s="7">
        <v>0</v>
      </c>
      <c r="CB6">
        <v>0</v>
      </c>
      <c r="CD6" s="6">
        <v>0</v>
      </c>
      <c r="CE6" s="7">
        <v>0</v>
      </c>
      <c r="CF6">
        <v>0</v>
      </c>
      <c r="CH6" s="6">
        <v>0</v>
      </c>
      <c r="CI6" s="7">
        <v>0</v>
      </c>
      <c r="CJ6">
        <v>0</v>
      </c>
      <c r="CL6" s="6">
        <v>5.00651666955129</v>
      </c>
      <c r="CM6" s="7">
        <v>0</v>
      </c>
      <c r="CN6">
        <v>5.00651666955129</v>
      </c>
      <c r="CP6" s="6">
        <v>5.00651666955129</v>
      </c>
      <c r="CQ6" s="7">
        <v>0</v>
      </c>
      <c r="CR6">
        <v>5.00651666955129</v>
      </c>
      <c r="CT6" s="6">
        <v>5.00651666955129</v>
      </c>
      <c r="CU6" s="7">
        <v>0</v>
      </c>
      <c r="CV6">
        <v>5.00651666955129</v>
      </c>
      <c r="CX6" s="6">
        <v>5.00651666955129</v>
      </c>
      <c r="CY6" s="7">
        <v>0</v>
      </c>
      <c r="CZ6">
        <v>5.00651666955129</v>
      </c>
      <c r="DB6" s="6">
        <v>5.00651666955129</v>
      </c>
      <c r="DC6" s="7">
        <v>0</v>
      </c>
      <c r="DD6">
        <v>5.00651666955129</v>
      </c>
      <c r="DF6" s="6">
        <v>5.00651666955129</v>
      </c>
      <c r="DG6" s="7">
        <v>0</v>
      </c>
      <c r="DH6">
        <v>5.00651666955129</v>
      </c>
      <c r="DJ6" s="6">
        <v>5.00651666955129</v>
      </c>
      <c r="DK6" s="7">
        <v>0</v>
      </c>
      <c r="DL6">
        <v>5.00651666955129</v>
      </c>
      <c r="DN6" s="6">
        <v>5.00651666955129</v>
      </c>
      <c r="DO6" s="7">
        <v>0</v>
      </c>
      <c r="DP6">
        <v>5.00651666955129</v>
      </c>
      <c r="DR6" s="6">
        <v>5.00651666955129</v>
      </c>
      <c r="DS6" s="7">
        <v>0</v>
      </c>
      <c r="DT6">
        <v>5.00651666955129</v>
      </c>
      <c r="DV6" s="6">
        <v>5.00651666955129</v>
      </c>
      <c r="DW6" s="7">
        <v>0</v>
      </c>
      <c r="DX6">
        <v>5.00651666955129</v>
      </c>
      <c r="DZ6" s="6">
        <v>5.00651666955129</v>
      </c>
      <c r="EA6" s="7">
        <v>0</v>
      </c>
      <c r="EB6">
        <v>5.00651666955129</v>
      </c>
      <c r="ED6" s="6">
        <v>5.00651666955129</v>
      </c>
      <c r="EE6" s="7">
        <v>0</v>
      </c>
      <c r="EF6">
        <v>5.00651666955129</v>
      </c>
      <c r="EH6" s="6">
        <v>5.00651666955129</v>
      </c>
      <c r="EI6" s="7">
        <v>0</v>
      </c>
      <c r="EJ6">
        <v>5.00651666955129</v>
      </c>
      <c r="EL6" s="6">
        <v>5.00651666955129</v>
      </c>
      <c r="EM6" s="7">
        <v>0</v>
      </c>
      <c r="EN6">
        <v>5.00651666955129</v>
      </c>
      <c r="EP6" s="6">
        <v>5.00651666955129</v>
      </c>
      <c r="EQ6" s="7">
        <v>0</v>
      </c>
      <c r="ER6">
        <v>5.00651666955129</v>
      </c>
      <c r="ET6" s="6">
        <v>5.00651666955129</v>
      </c>
      <c r="EU6" s="7">
        <v>0</v>
      </c>
      <c r="EV6">
        <v>5.00651666955129</v>
      </c>
      <c r="EX6" s="6">
        <v>5.00651666955129</v>
      </c>
      <c r="EY6" s="7">
        <v>0</v>
      </c>
      <c r="EZ6">
        <v>5.00651666955129</v>
      </c>
    </row>
    <row r="7" spans="1:156" ht="16.5" thickBot="1" thickTop="1">
      <c r="A7" s="5">
        <v>5</v>
      </c>
      <c r="B7" s="6">
        <v>13.4081294079412</v>
      </c>
      <c r="C7" s="7">
        <v>0</v>
      </c>
      <c r="D7">
        <v>13.4081294079412</v>
      </c>
      <c r="F7" s="6">
        <v>13.4081294079412</v>
      </c>
      <c r="G7" s="7">
        <v>0</v>
      </c>
      <c r="H7" s="8">
        <v>13.4081294079412</v>
      </c>
      <c r="I7" s="8"/>
      <c r="J7" s="6">
        <v>10.1951260352614</v>
      </c>
      <c r="K7" s="20">
        <v>10.079881987947</v>
      </c>
      <c r="L7" s="8">
        <v>20.2750080232084</v>
      </c>
      <c r="M7" s="8">
        <f t="shared" si="0"/>
        <v>0.7780156060291162</v>
      </c>
      <c r="N7" s="6">
        <v>8.27952468876575</v>
      </c>
      <c r="O7" s="20">
        <v>3.99761994280191</v>
      </c>
      <c r="P7" s="8">
        <v>12.2771446315677</v>
      </c>
      <c r="Q7" s="8">
        <f t="shared" si="1"/>
        <v>1.4426372551484554</v>
      </c>
      <c r="R7" s="6">
        <v>7.20368083049548</v>
      </c>
      <c r="S7" s="20">
        <v>1.79587873389777</v>
      </c>
      <c r="T7" s="8">
        <v>8.99955956439325</v>
      </c>
      <c r="U7" s="8">
        <f t="shared" si="2"/>
        <v>1.5227539416542288</v>
      </c>
      <c r="V7" s="6">
        <v>6.82211405789804</v>
      </c>
      <c r="W7" s="20">
        <v>1.85693928811029</v>
      </c>
      <c r="X7" s="8">
        <v>8.67905334600833</v>
      </c>
      <c r="Y7">
        <f t="shared" si="3"/>
        <v>0.0870615963811346</v>
      </c>
      <c r="Z7" s="6">
        <v>6.17255929043898</v>
      </c>
      <c r="AA7" s="20">
        <v>0.690321269434579</v>
      </c>
      <c r="AB7" s="8">
        <v>6.86288055987356</v>
      </c>
      <c r="AC7">
        <f t="shared" si="4"/>
        <v>2.1438236134527955</v>
      </c>
      <c r="AD7" s="6">
        <v>5.87919844089544</v>
      </c>
      <c r="AE7" s="20">
        <v>0.943920983540898</v>
      </c>
      <c r="AF7" s="8">
        <v>6.82311942443634</v>
      </c>
      <c r="AG7">
        <f t="shared" si="5"/>
        <v>1.010785575812932</v>
      </c>
      <c r="AH7" s="6">
        <v>3.22656666858975</v>
      </c>
      <c r="AI7" s="20">
        <v>0.200525351575543</v>
      </c>
      <c r="AJ7" s="8">
        <v>3.42709202016529</v>
      </c>
      <c r="AK7">
        <f t="shared" si="6"/>
        <v>15.952432763442081</v>
      </c>
      <c r="AL7" s="6">
        <v>3.22656666858975</v>
      </c>
      <c r="AM7" s="18">
        <v>0.200525351575543</v>
      </c>
      <c r="AN7">
        <v>3.42709202016529</v>
      </c>
      <c r="AO7">
        <f t="shared" si="7"/>
        <v>15.481551081611107</v>
      </c>
      <c r="AP7" s="6">
        <v>4.47819583597757</v>
      </c>
      <c r="AQ7" s="7">
        <v>0</v>
      </c>
      <c r="AR7">
        <v>4.47819583597757</v>
      </c>
      <c r="AT7" s="6">
        <v>6.06315833669873</v>
      </c>
      <c r="AU7" s="19">
        <v>0.398706694615988</v>
      </c>
      <c r="AV7">
        <v>6.46186503131472</v>
      </c>
      <c r="AW7">
        <f>POWER((AV7-$AV$109),2)</f>
        <v>0.22167400971245285</v>
      </c>
      <c r="AX7" s="6">
        <v>4.47819583597757</v>
      </c>
      <c r="AY7" s="7">
        <v>0</v>
      </c>
      <c r="AZ7">
        <v>4.47819583597757</v>
      </c>
      <c r="BB7" s="6">
        <v>4.47819583597757</v>
      </c>
      <c r="BC7" s="7">
        <v>0</v>
      </c>
      <c r="BD7">
        <v>4.47819583597757</v>
      </c>
      <c r="BF7" s="6">
        <v>4.47819583597757</v>
      </c>
      <c r="BG7" s="7">
        <v>0</v>
      </c>
      <c r="BH7">
        <v>4.47819583597757</v>
      </c>
      <c r="BJ7" s="6">
        <v>0</v>
      </c>
      <c r="BK7" s="7">
        <v>0</v>
      </c>
      <c r="BL7">
        <v>0</v>
      </c>
      <c r="BN7" s="6">
        <v>0</v>
      </c>
      <c r="BO7" s="7">
        <v>0</v>
      </c>
      <c r="BP7">
        <v>0</v>
      </c>
      <c r="BR7" s="6">
        <v>0</v>
      </c>
      <c r="BS7" s="7">
        <v>0</v>
      </c>
      <c r="BT7">
        <v>0</v>
      </c>
      <c r="BV7" s="6">
        <v>0</v>
      </c>
      <c r="BW7" s="7">
        <v>0</v>
      </c>
      <c r="BX7">
        <v>0</v>
      </c>
      <c r="BZ7" s="6">
        <v>0</v>
      </c>
      <c r="CA7" s="7">
        <v>0</v>
      </c>
      <c r="CB7">
        <v>0</v>
      </c>
      <c r="CD7" s="6">
        <v>0</v>
      </c>
      <c r="CE7" s="7">
        <v>0</v>
      </c>
      <c r="CF7">
        <v>0</v>
      </c>
      <c r="CH7" s="6">
        <v>0</v>
      </c>
      <c r="CI7" s="7">
        <v>0</v>
      </c>
      <c r="CJ7">
        <v>0</v>
      </c>
      <c r="CL7" s="6">
        <v>0</v>
      </c>
      <c r="CM7" s="7">
        <v>0</v>
      </c>
      <c r="CN7">
        <v>0</v>
      </c>
      <c r="CP7" s="6">
        <v>0</v>
      </c>
      <c r="CQ7" s="7">
        <v>0</v>
      </c>
      <c r="CR7">
        <v>0</v>
      </c>
      <c r="CT7" s="6">
        <v>0</v>
      </c>
      <c r="CU7" s="7">
        <v>0</v>
      </c>
      <c r="CV7">
        <v>0</v>
      </c>
      <c r="CX7" s="6">
        <v>0</v>
      </c>
      <c r="CY7" s="7">
        <v>0</v>
      </c>
      <c r="CZ7">
        <v>0</v>
      </c>
      <c r="DB7" s="6">
        <v>0</v>
      </c>
      <c r="DC7" s="7">
        <v>0</v>
      </c>
      <c r="DD7">
        <v>0</v>
      </c>
      <c r="DF7" s="6">
        <v>0</v>
      </c>
      <c r="DG7" s="7">
        <v>0</v>
      </c>
      <c r="DH7">
        <v>0</v>
      </c>
      <c r="DJ7" s="6">
        <v>0</v>
      </c>
      <c r="DK7" s="7">
        <v>0</v>
      </c>
      <c r="DL7">
        <v>0</v>
      </c>
      <c r="DN7" s="6">
        <v>0</v>
      </c>
      <c r="DO7" s="7">
        <v>0</v>
      </c>
      <c r="DP7">
        <v>0</v>
      </c>
      <c r="DR7" s="6">
        <v>0</v>
      </c>
      <c r="DS7" s="7">
        <v>0</v>
      </c>
      <c r="DT7">
        <v>0</v>
      </c>
      <c r="DV7" s="6">
        <v>0</v>
      </c>
      <c r="DW7" s="7">
        <v>0</v>
      </c>
      <c r="DX7">
        <v>0</v>
      </c>
      <c r="DZ7" s="6">
        <v>0</v>
      </c>
      <c r="EA7" s="7">
        <v>0</v>
      </c>
      <c r="EB7">
        <v>0</v>
      </c>
      <c r="ED7" s="6">
        <v>0</v>
      </c>
      <c r="EE7" s="7">
        <v>0</v>
      </c>
      <c r="EF7">
        <v>0</v>
      </c>
      <c r="EH7" s="6">
        <v>0</v>
      </c>
      <c r="EI7" s="7">
        <v>0</v>
      </c>
      <c r="EJ7">
        <v>0</v>
      </c>
      <c r="EL7" s="6">
        <v>0</v>
      </c>
      <c r="EM7" s="7">
        <v>0</v>
      </c>
      <c r="EN7">
        <v>0</v>
      </c>
      <c r="EP7" s="6">
        <v>0</v>
      </c>
      <c r="EQ7" s="7">
        <v>0</v>
      </c>
      <c r="ER7">
        <v>0</v>
      </c>
      <c r="ET7" s="6">
        <v>0</v>
      </c>
      <c r="EU7" s="7">
        <v>0</v>
      </c>
      <c r="EV7">
        <v>0</v>
      </c>
      <c r="EX7" s="6">
        <v>0</v>
      </c>
      <c r="EY7" s="7">
        <v>0</v>
      </c>
      <c r="EZ7">
        <v>0</v>
      </c>
    </row>
    <row r="8" spans="1:156" ht="16.5" thickBot="1" thickTop="1">
      <c r="A8" s="5">
        <v>6</v>
      </c>
      <c r="B8" s="6">
        <v>13.4081294079412</v>
      </c>
      <c r="C8" s="7">
        <v>0</v>
      </c>
      <c r="D8">
        <v>13.4081294079412</v>
      </c>
      <c r="F8" s="6">
        <v>13.4081294079412</v>
      </c>
      <c r="G8" s="7">
        <v>0</v>
      </c>
      <c r="H8">
        <v>13.4081294079412</v>
      </c>
      <c r="I8" s="8"/>
      <c r="J8" s="6">
        <v>11.1892209143277</v>
      </c>
      <c r="K8" s="20">
        <v>7.98967037451726</v>
      </c>
      <c r="L8" s="8">
        <v>19.178891288845</v>
      </c>
      <c r="M8" s="8">
        <f t="shared" si="0"/>
        <v>0.045823740755360456</v>
      </c>
      <c r="N8" s="6">
        <v>9.45157090852402</v>
      </c>
      <c r="O8" s="20">
        <v>4.75196392652961</v>
      </c>
      <c r="P8" s="8">
        <v>14.2035348350536</v>
      </c>
      <c r="Q8" s="8">
        <f t="shared" si="1"/>
        <v>0.5260482674337252</v>
      </c>
      <c r="R8" s="6">
        <v>8.75144435016988</v>
      </c>
      <c r="S8" s="20">
        <v>2.39593320549171</v>
      </c>
      <c r="T8" s="8">
        <v>11.1473775556616</v>
      </c>
      <c r="U8" s="8">
        <f t="shared" si="2"/>
        <v>0.8350648454403525</v>
      </c>
      <c r="V8" s="6">
        <v>7.73598085203726</v>
      </c>
      <c r="W8" s="20">
        <v>1.22790920253561</v>
      </c>
      <c r="X8" s="8">
        <v>8.96389005457287</v>
      </c>
      <c r="Y8">
        <f t="shared" si="3"/>
        <v>0.00010455701941142116</v>
      </c>
      <c r="Z8" s="6">
        <v>7.43078191605297</v>
      </c>
      <c r="AA8" s="20">
        <v>1.75454778896527</v>
      </c>
      <c r="AB8" s="8">
        <v>9.18532970501824</v>
      </c>
      <c r="AC8">
        <f t="shared" si="4"/>
        <v>0.7366256083545442</v>
      </c>
      <c r="AD8" s="6">
        <v>6.96942396139825</v>
      </c>
      <c r="AE8" s="20">
        <v>1.18647758074618</v>
      </c>
      <c r="AF8" s="8">
        <v>8.15590154214443</v>
      </c>
      <c r="AG8">
        <f t="shared" si="5"/>
        <v>0.10719324366424647</v>
      </c>
      <c r="AH8" s="6">
        <v>7.63976667115386</v>
      </c>
      <c r="AI8" s="20">
        <v>0.963229178662302</v>
      </c>
      <c r="AJ8" s="8">
        <v>8.60299584981616</v>
      </c>
      <c r="AK8">
        <f t="shared" si="6"/>
        <v>1.3967792555673462</v>
      </c>
      <c r="AL8" s="6">
        <v>7.63976667115386</v>
      </c>
      <c r="AM8" s="18">
        <v>0.56833876952064</v>
      </c>
      <c r="AN8">
        <v>8.2081054406745</v>
      </c>
      <c r="AO8">
        <f t="shared" si="7"/>
        <v>0.7163137325350954</v>
      </c>
      <c r="AP8" s="6">
        <v>5.4531333371795</v>
      </c>
      <c r="AQ8" s="18">
        <v>0.65925920047212</v>
      </c>
      <c r="AR8">
        <v>6.11239253765162</v>
      </c>
      <c r="AS8">
        <f t="shared" si="8"/>
        <v>0.6779284711796292</v>
      </c>
      <c r="AT8" s="6">
        <v>5.4531333371795</v>
      </c>
      <c r="AU8" s="21">
        <v>0.65925920047212</v>
      </c>
      <c r="AV8">
        <v>6.11239253765162</v>
      </c>
      <c r="AW8">
        <f>POWER((AV8-$AV$109),2)</f>
        <v>0.6728841958214727</v>
      </c>
      <c r="AX8" s="6">
        <v>6.03809583790065</v>
      </c>
      <c r="AY8" s="7">
        <v>0</v>
      </c>
      <c r="AZ8">
        <v>6.03809583790065</v>
      </c>
      <c r="BB8" s="6">
        <v>6.03809583790065</v>
      </c>
      <c r="BC8" s="7">
        <v>0</v>
      </c>
      <c r="BD8">
        <v>6.03809583790065</v>
      </c>
      <c r="BF8" s="6">
        <v>6.03809583790065</v>
      </c>
      <c r="BG8" s="7">
        <v>0</v>
      </c>
      <c r="BH8">
        <v>6.03809583790065</v>
      </c>
      <c r="BJ8" s="6">
        <v>6.03809583790065</v>
      </c>
      <c r="BK8" s="7">
        <v>0</v>
      </c>
      <c r="BL8">
        <v>6.03809583790065</v>
      </c>
      <c r="BM8">
        <f>POWER((BL8-$BL$109),2)</f>
        <v>3.2561126523355184</v>
      </c>
      <c r="BN8" s="6">
        <v>6.03809583790065</v>
      </c>
      <c r="BO8" s="7">
        <v>0</v>
      </c>
      <c r="BP8">
        <v>6.03809583790065</v>
      </c>
      <c r="BR8" s="6">
        <v>6.03809583790065</v>
      </c>
      <c r="BS8" s="7">
        <v>0</v>
      </c>
      <c r="BT8">
        <v>6.03809583790065</v>
      </c>
      <c r="BV8" s="6">
        <v>6.03809583790065</v>
      </c>
      <c r="BW8" s="7">
        <v>0</v>
      </c>
      <c r="BX8">
        <v>6.03809583790065</v>
      </c>
      <c r="BZ8" s="6">
        <v>0</v>
      </c>
      <c r="CA8" s="7">
        <v>0</v>
      </c>
      <c r="CB8">
        <v>0</v>
      </c>
      <c r="CD8" s="6">
        <v>0</v>
      </c>
      <c r="CE8" s="7">
        <v>0</v>
      </c>
      <c r="CF8">
        <v>0</v>
      </c>
      <c r="CH8" s="6">
        <v>0</v>
      </c>
      <c r="CI8" s="7">
        <v>0</v>
      </c>
      <c r="CJ8">
        <v>0</v>
      </c>
      <c r="CL8" s="6">
        <v>0</v>
      </c>
      <c r="CM8" s="7">
        <v>0</v>
      </c>
      <c r="CN8">
        <v>0</v>
      </c>
      <c r="CP8" s="6">
        <v>0</v>
      </c>
      <c r="CQ8" s="7">
        <v>0</v>
      </c>
      <c r="CR8">
        <v>0</v>
      </c>
      <c r="CT8" s="6">
        <v>0</v>
      </c>
      <c r="CU8" s="7">
        <v>0</v>
      </c>
      <c r="CV8">
        <v>0</v>
      </c>
      <c r="CX8" s="6">
        <v>0</v>
      </c>
      <c r="CY8" s="7">
        <v>0</v>
      </c>
      <c r="CZ8">
        <v>0</v>
      </c>
      <c r="DB8" s="6">
        <v>0</v>
      </c>
      <c r="DC8" s="7">
        <v>0</v>
      </c>
      <c r="DD8">
        <v>0</v>
      </c>
      <c r="DF8" s="6">
        <v>0</v>
      </c>
      <c r="DG8" s="7">
        <v>0</v>
      </c>
      <c r="DH8">
        <v>0</v>
      </c>
      <c r="DJ8" s="6">
        <v>0</v>
      </c>
      <c r="DK8" s="7">
        <v>0</v>
      </c>
      <c r="DL8">
        <v>0</v>
      </c>
      <c r="DN8" s="6">
        <v>0</v>
      </c>
      <c r="DO8" s="7">
        <v>0</v>
      </c>
      <c r="DP8">
        <v>0</v>
      </c>
      <c r="DR8" s="6">
        <v>0</v>
      </c>
      <c r="DS8" s="7">
        <v>0</v>
      </c>
      <c r="DT8">
        <v>0</v>
      </c>
      <c r="DV8" s="6">
        <v>0</v>
      </c>
      <c r="DW8" s="7">
        <v>0</v>
      </c>
      <c r="DX8">
        <v>0</v>
      </c>
      <c r="DZ8" s="6">
        <v>0</v>
      </c>
      <c r="EA8" s="7">
        <v>0</v>
      </c>
      <c r="EB8">
        <v>0</v>
      </c>
      <c r="ED8" s="6">
        <v>0</v>
      </c>
      <c r="EE8" s="7">
        <v>0</v>
      </c>
      <c r="EF8">
        <v>0</v>
      </c>
      <c r="EH8" s="6">
        <v>0</v>
      </c>
      <c r="EI8" s="7">
        <v>0</v>
      </c>
      <c r="EJ8">
        <v>0</v>
      </c>
      <c r="EL8" s="6">
        <v>0</v>
      </c>
      <c r="EM8" s="7">
        <v>0</v>
      </c>
      <c r="EN8">
        <v>0</v>
      </c>
      <c r="EP8" s="6">
        <v>0</v>
      </c>
      <c r="EQ8" s="7">
        <v>0</v>
      </c>
      <c r="ER8">
        <v>0</v>
      </c>
      <c r="ET8" s="6">
        <v>0</v>
      </c>
      <c r="EU8" s="7">
        <v>0</v>
      </c>
      <c r="EV8">
        <v>0</v>
      </c>
      <c r="EX8" s="6">
        <v>0</v>
      </c>
      <c r="EY8" s="7">
        <v>0</v>
      </c>
      <c r="EZ8">
        <v>0</v>
      </c>
    </row>
    <row r="9" spans="1:156" ht="16.5" thickBot="1" thickTop="1">
      <c r="A9" s="5">
        <v>7</v>
      </c>
      <c r="B9" s="6">
        <v>13.4081294079412</v>
      </c>
      <c r="C9" s="7">
        <v>0</v>
      </c>
      <c r="D9">
        <v>13.4081294079412</v>
      </c>
      <c r="F9" s="6">
        <v>13.4081294079412</v>
      </c>
      <c r="G9" s="7">
        <v>0</v>
      </c>
      <c r="H9">
        <v>13.4081294079412</v>
      </c>
      <c r="I9" s="8"/>
      <c r="J9" s="6">
        <v>12.2341333329382</v>
      </c>
      <c r="K9" s="20">
        <v>12.4067723206863</v>
      </c>
      <c r="L9" s="8">
        <v>24.6409056536244</v>
      </c>
      <c r="M9" s="8">
        <f t="shared" si="0"/>
        <v>27.540974581604573</v>
      </c>
      <c r="N9" s="6">
        <v>8.77053171661773</v>
      </c>
      <c r="O9" s="20">
        <v>4.45692532389561</v>
      </c>
      <c r="P9" s="8">
        <v>13.2274570405133</v>
      </c>
      <c r="Q9" s="8">
        <f t="shared" si="1"/>
        <v>0.06289359006288862</v>
      </c>
      <c r="R9" s="6">
        <v>7.86060091246238</v>
      </c>
      <c r="S9" s="20">
        <v>2.82161711681259</v>
      </c>
      <c r="T9" s="8">
        <v>10.682218029275</v>
      </c>
      <c r="U9" s="8">
        <f t="shared" si="2"/>
        <v>0.20129516648559573</v>
      </c>
      <c r="V9" s="6">
        <v>7.32451053970064</v>
      </c>
      <c r="W9" s="20">
        <v>1.42104845881384</v>
      </c>
      <c r="X9" s="8">
        <v>8.74555899851449</v>
      </c>
      <c r="Y9">
        <f t="shared" si="3"/>
        <v>0.05223801369104547</v>
      </c>
      <c r="Z9" s="6">
        <v>7.79476553708141</v>
      </c>
      <c r="AA9" s="20">
        <v>1.13271900344593</v>
      </c>
      <c r="AB9" s="8">
        <v>8.92748454052734</v>
      </c>
      <c r="AC9">
        <f t="shared" si="4"/>
        <v>0.3605087346718185</v>
      </c>
      <c r="AD9" s="6">
        <v>7.54654539038176</v>
      </c>
      <c r="AE9" s="20">
        <v>0.704290826755118</v>
      </c>
      <c r="AF9" s="8">
        <v>8.25083621713688</v>
      </c>
      <c r="AG9">
        <f t="shared" si="5"/>
        <v>0.1783697815377727</v>
      </c>
      <c r="AH9" s="6">
        <v>7.10726875444713</v>
      </c>
      <c r="AI9" s="20">
        <v>1.48868433851674</v>
      </c>
      <c r="AJ9" s="8">
        <v>8.59595309296386</v>
      </c>
      <c r="AK9">
        <f t="shared" si="6"/>
        <v>1.380181833023562</v>
      </c>
      <c r="AL9" s="6">
        <v>6.84310833766027</v>
      </c>
      <c r="AM9" s="7">
        <v>0</v>
      </c>
      <c r="AN9">
        <v>6.84310833766027</v>
      </c>
      <c r="AP9" s="6">
        <v>0</v>
      </c>
      <c r="AQ9" s="7">
        <v>0</v>
      </c>
      <c r="AR9">
        <v>0</v>
      </c>
      <c r="AT9" s="6">
        <v>0</v>
      </c>
      <c r="AU9" s="7">
        <v>0</v>
      </c>
      <c r="AV9">
        <v>0</v>
      </c>
      <c r="AX9" s="6">
        <v>0</v>
      </c>
      <c r="AY9" s="7">
        <v>0</v>
      </c>
      <c r="AZ9">
        <v>0</v>
      </c>
      <c r="BB9" s="6">
        <v>0</v>
      </c>
      <c r="BC9" s="7">
        <v>0</v>
      </c>
      <c r="BD9">
        <v>0</v>
      </c>
      <c r="BF9" s="6">
        <v>0</v>
      </c>
      <c r="BG9" s="7">
        <v>0</v>
      </c>
      <c r="BH9">
        <v>0</v>
      </c>
      <c r="BJ9" s="6">
        <v>0</v>
      </c>
      <c r="BK9" s="7">
        <v>0</v>
      </c>
      <c r="BL9">
        <v>0</v>
      </c>
      <c r="BN9" s="6">
        <v>0</v>
      </c>
      <c r="BO9" s="7">
        <v>0</v>
      </c>
      <c r="BP9">
        <v>0</v>
      </c>
      <c r="BR9" s="6">
        <v>0</v>
      </c>
      <c r="BS9" s="7">
        <v>0</v>
      </c>
      <c r="BT9">
        <v>0</v>
      </c>
      <c r="BV9" s="6">
        <v>0</v>
      </c>
      <c r="BW9" s="7">
        <v>0</v>
      </c>
      <c r="BX9">
        <v>0</v>
      </c>
      <c r="BZ9" s="6">
        <v>0</v>
      </c>
      <c r="CA9" s="7">
        <v>0</v>
      </c>
      <c r="CB9">
        <v>0</v>
      </c>
      <c r="CD9" s="6">
        <v>0</v>
      </c>
      <c r="CE9" s="7">
        <v>0</v>
      </c>
      <c r="CF9">
        <v>0</v>
      </c>
      <c r="CH9" s="6">
        <v>0</v>
      </c>
      <c r="CI9" s="7">
        <v>0</v>
      </c>
      <c r="CJ9">
        <v>0</v>
      </c>
      <c r="CL9" s="6">
        <v>0</v>
      </c>
      <c r="CM9" s="7">
        <v>0</v>
      </c>
      <c r="CN9">
        <v>0</v>
      </c>
      <c r="CP9" s="6">
        <v>0</v>
      </c>
      <c r="CQ9" s="7">
        <v>0</v>
      </c>
      <c r="CR9">
        <v>0</v>
      </c>
      <c r="CT9" s="6">
        <v>0</v>
      </c>
      <c r="CU9" s="7">
        <v>0</v>
      </c>
      <c r="CV9">
        <v>0</v>
      </c>
      <c r="CX9" s="6">
        <v>0</v>
      </c>
      <c r="CY9" s="7">
        <v>0</v>
      </c>
      <c r="CZ9">
        <v>0</v>
      </c>
      <c r="DB9" s="6">
        <v>0</v>
      </c>
      <c r="DC9" s="7">
        <v>0</v>
      </c>
      <c r="DD9">
        <v>0</v>
      </c>
      <c r="DF9" s="6">
        <v>0</v>
      </c>
      <c r="DG9" s="7">
        <v>0</v>
      </c>
      <c r="DH9">
        <v>0</v>
      </c>
      <c r="DJ9" s="6">
        <v>0</v>
      </c>
      <c r="DK9" s="7">
        <v>0</v>
      </c>
      <c r="DL9">
        <v>0</v>
      </c>
      <c r="DN9" s="6">
        <v>0</v>
      </c>
      <c r="DO9" s="7">
        <v>0</v>
      </c>
      <c r="DP9">
        <v>0</v>
      </c>
      <c r="DR9" s="6">
        <v>0</v>
      </c>
      <c r="DS9" s="7">
        <v>0</v>
      </c>
      <c r="DT9">
        <v>0</v>
      </c>
      <c r="DV9" s="6">
        <v>0</v>
      </c>
      <c r="DW9" s="7">
        <v>0</v>
      </c>
      <c r="DX9">
        <v>0</v>
      </c>
      <c r="DZ9" s="6">
        <v>0</v>
      </c>
      <c r="EA9" s="7">
        <v>0</v>
      </c>
      <c r="EB9">
        <v>0</v>
      </c>
      <c r="ED9" s="6">
        <v>0</v>
      </c>
      <c r="EE9" s="7">
        <v>0</v>
      </c>
      <c r="EF9">
        <v>0</v>
      </c>
      <c r="EH9" s="6">
        <v>0</v>
      </c>
      <c r="EI9" s="7">
        <v>0</v>
      </c>
      <c r="EJ9">
        <v>0</v>
      </c>
      <c r="EL9" s="6">
        <v>0</v>
      </c>
      <c r="EM9" s="7">
        <v>0</v>
      </c>
      <c r="EN9">
        <v>0</v>
      </c>
      <c r="EP9" s="6">
        <v>0</v>
      </c>
      <c r="EQ9" s="7">
        <v>0</v>
      </c>
      <c r="ER9">
        <v>0</v>
      </c>
      <c r="ET9" s="6">
        <v>0</v>
      </c>
      <c r="EU9" s="7">
        <v>0</v>
      </c>
      <c r="EV9">
        <v>0</v>
      </c>
      <c r="EX9" s="6">
        <v>0</v>
      </c>
      <c r="EY9" s="7">
        <v>0</v>
      </c>
      <c r="EZ9">
        <v>0</v>
      </c>
    </row>
    <row r="10" spans="1:156" ht="16.5" thickBot="1" thickTop="1">
      <c r="A10" s="5">
        <v>8</v>
      </c>
      <c r="B10" s="6">
        <v>13.4081294079412</v>
      </c>
      <c r="C10" s="7">
        <v>0</v>
      </c>
      <c r="D10">
        <v>13.4081294079412</v>
      </c>
      <c r="F10" s="6">
        <v>13.4081294079412</v>
      </c>
      <c r="G10" s="7">
        <v>0</v>
      </c>
      <c r="H10" s="8">
        <v>13.4081294079412</v>
      </c>
      <c r="I10" s="8"/>
      <c r="J10" s="6">
        <v>10.6413497236009</v>
      </c>
      <c r="K10" s="20">
        <v>7.00965202853609</v>
      </c>
      <c r="L10" s="8">
        <v>17.6510017521369</v>
      </c>
      <c r="M10" s="8">
        <f t="shared" si="0"/>
        <v>3.0344049287232417</v>
      </c>
      <c r="N10" s="6">
        <v>9.64035255310034</v>
      </c>
      <c r="O10" s="20">
        <v>5.03529647247081</v>
      </c>
      <c r="P10" s="8">
        <v>14.6756490255711</v>
      </c>
      <c r="Q10" s="8">
        <f t="shared" si="1"/>
        <v>1.4337812254671205</v>
      </c>
      <c r="R10" s="6">
        <v>7.51829303704287</v>
      </c>
      <c r="S10" s="20">
        <v>2.35813015228969</v>
      </c>
      <c r="T10" s="8">
        <v>9.87642318933257</v>
      </c>
      <c r="U10" s="8">
        <f t="shared" si="2"/>
        <v>0.1275457946787295</v>
      </c>
      <c r="V10" s="6">
        <v>7.26217634876282</v>
      </c>
      <c r="W10" s="20">
        <v>1.29724824217742</v>
      </c>
      <c r="X10" s="8">
        <v>8.55942459094024</v>
      </c>
      <c r="Y10">
        <f t="shared" si="3"/>
        <v>0.17196843995908145</v>
      </c>
      <c r="Z10" s="6">
        <v>7.02710566199711</v>
      </c>
      <c r="AA10" s="20">
        <v>0.979066895657828</v>
      </c>
      <c r="AB10" s="8">
        <v>8.00617255765493</v>
      </c>
      <c r="AC10">
        <f t="shared" si="4"/>
        <v>0.10296922854439759</v>
      </c>
      <c r="AD10" s="6">
        <v>6.32829750704153</v>
      </c>
      <c r="AE10" s="20">
        <v>1.66727415316214</v>
      </c>
      <c r="AF10" s="8">
        <v>7.99557166020367</v>
      </c>
      <c r="AG10">
        <f t="shared" si="5"/>
        <v>0.02791369175329317</v>
      </c>
      <c r="AH10" s="6">
        <v>6.31048489852765</v>
      </c>
      <c r="AI10" s="20">
        <v>0.572558536866351</v>
      </c>
      <c r="AJ10" s="8">
        <v>6.883043435394</v>
      </c>
      <c r="AK10">
        <f t="shared" si="6"/>
        <v>0.2895497313857505</v>
      </c>
      <c r="AL10" s="6">
        <v>7.17017604629408</v>
      </c>
      <c r="AM10" s="18">
        <v>0.928477943262939</v>
      </c>
      <c r="AN10">
        <v>8.09865398955702</v>
      </c>
      <c r="AO10">
        <f t="shared" si="7"/>
        <v>0.5430241817464517</v>
      </c>
      <c r="AP10" s="6">
        <v>7.17017604629408</v>
      </c>
      <c r="AQ10" s="18">
        <v>1.15122110438982</v>
      </c>
      <c r="AR10">
        <v>8.32139715068391</v>
      </c>
      <c r="AS10">
        <f t="shared" si="8"/>
        <v>1.9199995808511447</v>
      </c>
      <c r="AT10" s="6">
        <v>4.86817083645834</v>
      </c>
      <c r="AU10" s="18">
        <v>0.0373620043878029</v>
      </c>
      <c r="AV10">
        <v>4.90553284084615</v>
      </c>
      <c r="AW10">
        <f>POWER((AV10-$AV$109),2)</f>
        <v>4.109356927893963</v>
      </c>
      <c r="AX10" s="6">
        <v>2.75488750216347</v>
      </c>
      <c r="AY10" s="7">
        <v>0</v>
      </c>
      <c r="AZ10">
        <v>2.75488750216347</v>
      </c>
      <c r="BB10" s="6">
        <v>0</v>
      </c>
      <c r="BC10" s="7">
        <v>0</v>
      </c>
      <c r="BD10">
        <v>0</v>
      </c>
      <c r="BF10" s="6">
        <v>0</v>
      </c>
      <c r="BG10" s="7">
        <v>0</v>
      </c>
      <c r="BH10">
        <v>0</v>
      </c>
      <c r="BJ10" s="6">
        <v>0</v>
      </c>
      <c r="BK10" s="7">
        <v>0</v>
      </c>
      <c r="BL10">
        <v>0</v>
      </c>
      <c r="BN10" s="6">
        <v>0</v>
      </c>
      <c r="BO10" s="7">
        <v>0</v>
      </c>
      <c r="BP10">
        <v>0</v>
      </c>
      <c r="BR10" s="6">
        <v>0</v>
      </c>
      <c r="BS10" s="7">
        <v>0</v>
      </c>
      <c r="BT10">
        <v>0</v>
      </c>
      <c r="BV10" s="6">
        <v>0</v>
      </c>
      <c r="BW10" s="7">
        <v>0</v>
      </c>
      <c r="BX10">
        <v>0</v>
      </c>
      <c r="BZ10" s="6">
        <v>0</v>
      </c>
      <c r="CA10" s="7">
        <v>0</v>
      </c>
      <c r="CB10">
        <v>0</v>
      </c>
      <c r="CD10" s="6">
        <v>0</v>
      </c>
      <c r="CE10" s="7">
        <v>0</v>
      </c>
      <c r="CF10">
        <v>0</v>
      </c>
      <c r="CH10" s="6">
        <v>0</v>
      </c>
      <c r="CI10" s="7">
        <v>0</v>
      </c>
      <c r="CJ10">
        <v>0</v>
      </c>
      <c r="CL10" s="6">
        <v>0</v>
      </c>
      <c r="CM10" s="7">
        <v>0</v>
      </c>
      <c r="CN10">
        <v>0</v>
      </c>
      <c r="CP10" s="6">
        <v>0</v>
      </c>
      <c r="CQ10" s="7">
        <v>0</v>
      </c>
      <c r="CR10">
        <v>0</v>
      </c>
      <c r="CT10" s="6">
        <v>0</v>
      </c>
      <c r="CU10" s="7">
        <v>0</v>
      </c>
      <c r="CV10">
        <v>0</v>
      </c>
      <c r="CX10" s="6">
        <v>0</v>
      </c>
      <c r="CY10" s="7">
        <v>0</v>
      </c>
      <c r="CZ10">
        <v>0</v>
      </c>
      <c r="DB10" s="6">
        <v>0</v>
      </c>
      <c r="DC10" s="7">
        <v>0</v>
      </c>
      <c r="DD10">
        <v>0</v>
      </c>
      <c r="DF10" s="6">
        <v>0</v>
      </c>
      <c r="DG10" s="7">
        <v>0</v>
      </c>
      <c r="DH10">
        <v>0</v>
      </c>
      <c r="DJ10" s="6">
        <v>0</v>
      </c>
      <c r="DK10" s="7">
        <v>0</v>
      </c>
      <c r="DL10">
        <v>0</v>
      </c>
      <c r="DN10" s="6">
        <v>0</v>
      </c>
      <c r="DO10" s="7">
        <v>0</v>
      </c>
      <c r="DP10">
        <v>0</v>
      </c>
      <c r="DR10" s="6">
        <v>0</v>
      </c>
      <c r="DS10" s="7">
        <v>0</v>
      </c>
      <c r="DT10">
        <v>0</v>
      </c>
      <c r="DV10" s="6">
        <v>0</v>
      </c>
      <c r="DW10" s="7">
        <v>0</v>
      </c>
      <c r="DX10">
        <v>0</v>
      </c>
      <c r="DZ10" s="6">
        <v>0</v>
      </c>
      <c r="EA10" s="7">
        <v>0</v>
      </c>
      <c r="EB10">
        <v>0</v>
      </c>
      <c r="ED10" s="6">
        <v>0</v>
      </c>
      <c r="EE10" s="7">
        <v>0</v>
      </c>
      <c r="EF10">
        <v>0</v>
      </c>
      <c r="EH10" s="6">
        <v>0</v>
      </c>
      <c r="EI10" s="7">
        <v>0</v>
      </c>
      <c r="EJ10">
        <v>0</v>
      </c>
      <c r="EL10" s="6">
        <v>0</v>
      </c>
      <c r="EM10" s="7">
        <v>0</v>
      </c>
      <c r="EN10">
        <v>0</v>
      </c>
      <c r="EP10" s="6">
        <v>0</v>
      </c>
      <c r="EQ10" s="7">
        <v>0</v>
      </c>
      <c r="ER10">
        <v>0</v>
      </c>
      <c r="ET10" s="6">
        <v>0</v>
      </c>
      <c r="EU10" s="7">
        <v>0</v>
      </c>
      <c r="EV10">
        <v>0</v>
      </c>
      <c r="EX10" s="6">
        <v>0</v>
      </c>
      <c r="EY10" s="7">
        <v>0</v>
      </c>
      <c r="EZ10">
        <v>0</v>
      </c>
    </row>
    <row r="11" spans="1:156" ht="16.5" thickBot="1" thickTop="1">
      <c r="A11" s="5">
        <v>9</v>
      </c>
      <c r="B11" s="6">
        <v>13.4081294079412</v>
      </c>
      <c r="C11" s="7">
        <v>0</v>
      </c>
      <c r="D11">
        <v>13.4081294079412</v>
      </c>
      <c r="F11" s="6">
        <v>11.6931234454294</v>
      </c>
      <c r="G11" s="19">
        <v>4.70609224241751</v>
      </c>
      <c r="H11" s="8">
        <v>16.3992156878469</v>
      </c>
      <c r="I11" s="8">
        <f>POWER((H11-H109),2)</f>
        <v>1.2063965602342523</v>
      </c>
      <c r="J11" s="6">
        <v>11.433615411824</v>
      </c>
      <c r="K11" s="20">
        <v>9.6340042586913</v>
      </c>
      <c r="L11" s="8">
        <v>21.0676196705153</v>
      </c>
      <c r="M11" s="8">
        <f t="shared" si="0"/>
        <v>2.8044980949035456</v>
      </c>
      <c r="N11" s="6">
        <v>9.53234173961235</v>
      </c>
      <c r="O11" s="20">
        <v>4.51549232309022</v>
      </c>
      <c r="P11" s="8">
        <v>14.0478340627026</v>
      </c>
      <c r="Q11" s="8">
        <f t="shared" si="1"/>
        <v>0.32443399554675195</v>
      </c>
      <c r="R11" s="6">
        <v>7.78985612147744</v>
      </c>
      <c r="S11" s="20">
        <v>2.69196351637182</v>
      </c>
      <c r="T11" s="8">
        <v>10.4818196378493</v>
      </c>
      <c r="U11" s="8">
        <f t="shared" si="2"/>
        <v>0.06163347817783571</v>
      </c>
      <c r="V11" s="6">
        <v>7.62216906995369</v>
      </c>
      <c r="W11" s="20">
        <v>1.67966638066488</v>
      </c>
      <c r="X11" s="8">
        <v>9.30183545061857</v>
      </c>
      <c r="Y11">
        <f t="shared" si="3"/>
        <v>0.1074004530409765</v>
      </c>
      <c r="Z11" s="6">
        <v>8.32427720050496</v>
      </c>
      <c r="AA11" s="20">
        <v>1.72653030916041</v>
      </c>
      <c r="AB11" s="8">
        <v>10.0508075096654</v>
      </c>
      <c r="AC11">
        <f t="shared" si="4"/>
        <v>2.971302909947178</v>
      </c>
      <c r="AD11" s="6">
        <v>7.10857976963775</v>
      </c>
      <c r="AE11" s="20">
        <v>1.81980648586502</v>
      </c>
      <c r="AF11" s="8">
        <v>8.92838625550277</v>
      </c>
      <c r="AG11">
        <f t="shared" si="5"/>
        <v>1.209754726397208</v>
      </c>
      <c r="AH11" s="6">
        <v>6.71908393245194</v>
      </c>
      <c r="AI11" s="20">
        <v>1.58027518051668</v>
      </c>
      <c r="AJ11" s="8">
        <v>8.29935911296862</v>
      </c>
      <c r="AK11">
        <f t="shared" si="6"/>
        <v>0.7712658423716755</v>
      </c>
      <c r="AL11" s="6">
        <v>6.98145417075322</v>
      </c>
      <c r="AM11" s="7">
        <v>0</v>
      </c>
      <c r="AN11">
        <v>6.98145417075322</v>
      </c>
      <c r="AP11" s="6">
        <v>0</v>
      </c>
      <c r="AQ11" s="7">
        <v>0</v>
      </c>
      <c r="AR11">
        <v>0</v>
      </c>
      <c r="AT11" s="6">
        <v>0</v>
      </c>
      <c r="AU11" s="7">
        <v>0</v>
      </c>
      <c r="AV11">
        <v>0</v>
      </c>
      <c r="AX11" s="6">
        <v>0</v>
      </c>
      <c r="AY11" s="7">
        <v>0</v>
      </c>
      <c r="AZ11">
        <v>0</v>
      </c>
      <c r="BB11" s="6">
        <v>0</v>
      </c>
      <c r="BC11" s="7">
        <v>0</v>
      </c>
      <c r="BD11">
        <v>0</v>
      </c>
      <c r="BF11" s="6">
        <v>0</v>
      </c>
      <c r="BG11" s="7">
        <v>0</v>
      </c>
      <c r="BH11">
        <v>0</v>
      </c>
      <c r="BJ11" s="6">
        <v>0</v>
      </c>
      <c r="BK11" s="7">
        <v>0</v>
      </c>
      <c r="BL11">
        <v>0</v>
      </c>
      <c r="BN11" s="6">
        <v>0</v>
      </c>
      <c r="BO11" s="7">
        <v>0</v>
      </c>
      <c r="BP11">
        <v>0</v>
      </c>
      <c r="BR11" s="6">
        <v>0</v>
      </c>
      <c r="BS11" s="7">
        <v>0</v>
      </c>
      <c r="BT11">
        <v>0</v>
      </c>
      <c r="BV11" s="6">
        <v>0</v>
      </c>
      <c r="BW11" s="7">
        <v>0</v>
      </c>
      <c r="BX11">
        <v>0</v>
      </c>
      <c r="BZ11" s="6">
        <v>0</v>
      </c>
      <c r="CA11" s="7">
        <v>0</v>
      </c>
      <c r="CB11">
        <v>0</v>
      </c>
      <c r="CD11" s="6">
        <v>0</v>
      </c>
      <c r="CE11" s="7">
        <v>0</v>
      </c>
      <c r="CF11">
        <v>0</v>
      </c>
      <c r="CH11" s="6">
        <v>0</v>
      </c>
      <c r="CI11" s="7">
        <v>0</v>
      </c>
      <c r="CJ11">
        <v>0</v>
      </c>
      <c r="CL11" s="6">
        <v>0</v>
      </c>
      <c r="CM11" s="7">
        <v>0</v>
      </c>
      <c r="CN11">
        <v>0</v>
      </c>
      <c r="CP11" s="6">
        <v>0</v>
      </c>
      <c r="CQ11" s="7">
        <v>0</v>
      </c>
      <c r="CR11">
        <v>0</v>
      </c>
      <c r="CT11" s="6">
        <v>0</v>
      </c>
      <c r="CU11" s="7">
        <v>0</v>
      </c>
      <c r="CV11">
        <v>0</v>
      </c>
      <c r="CX11" s="6">
        <v>0</v>
      </c>
      <c r="CY11" s="7">
        <v>0</v>
      </c>
      <c r="CZ11">
        <v>0</v>
      </c>
      <c r="DB11" s="6">
        <v>0</v>
      </c>
      <c r="DC11" s="7">
        <v>0</v>
      </c>
      <c r="DD11">
        <v>0</v>
      </c>
      <c r="DF11" s="6">
        <v>0</v>
      </c>
      <c r="DG11" s="7">
        <v>0</v>
      </c>
      <c r="DH11">
        <v>0</v>
      </c>
      <c r="DJ11" s="6">
        <v>0</v>
      </c>
      <c r="DK11" s="7">
        <v>0</v>
      </c>
      <c r="DL11">
        <v>0</v>
      </c>
      <c r="DN11" s="6">
        <v>0</v>
      </c>
      <c r="DO11" s="7">
        <v>0</v>
      </c>
      <c r="DP11">
        <v>0</v>
      </c>
      <c r="DR11" s="6">
        <v>0</v>
      </c>
      <c r="DS11" s="7">
        <v>0</v>
      </c>
      <c r="DT11">
        <v>0</v>
      </c>
      <c r="DV11" s="6">
        <v>0</v>
      </c>
      <c r="DW11" s="7">
        <v>0</v>
      </c>
      <c r="DX11">
        <v>0</v>
      </c>
      <c r="DZ11" s="6">
        <v>0</v>
      </c>
      <c r="EA11" s="7">
        <v>0</v>
      </c>
      <c r="EB11">
        <v>0</v>
      </c>
      <c r="ED11" s="6">
        <v>0</v>
      </c>
      <c r="EE11" s="7">
        <v>0</v>
      </c>
      <c r="EF11">
        <v>0</v>
      </c>
      <c r="EH11" s="6">
        <v>0</v>
      </c>
      <c r="EI11" s="7">
        <v>0</v>
      </c>
      <c r="EJ11">
        <v>0</v>
      </c>
      <c r="EL11" s="6">
        <v>0</v>
      </c>
      <c r="EM11" s="7">
        <v>0</v>
      </c>
      <c r="EN11">
        <v>0</v>
      </c>
      <c r="EP11" s="6">
        <v>0</v>
      </c>
      <c r="EQ11" s="7">
        <v>0</v>
      </c>
      <c r="ER11">
        <v>0</v>
      </c>
      <c r="ET11" s="6">
        <v>0</v>
      </c>
      <c r="EU11" s="7">
        <v>0</v>
      </c>
      <c r="EV11">
        <v>0</v>
      </c>
      <c r="EX11" s="6">
        <v>0</v>
      </c>
      <c r="EY11" s="7">
        <v>0</v>
      </c>
      <c r="EZ11">
        <v>0</v>
      </c>
    </row>
    <row r="12" spans="1:156" ht="16.5" thickBot="1" thickTop="1">
      <c r="A12" s="5">
        <v>10</v>
      </c>
      <c r="B12" s="6">
        <v>13.4081294079412</v>
      </c>
      <c r="C12" s="7">
        <v>0</v>
      </c>
      <c r="D12">
        <v>13.4081294079412</v>
      </c>
      <c r="F12" s="6">
        <v>13.0218497437334</v>
      </c>
      <c r="G12" s="21">
        <v>12.324454682504</v>
      </c>
      <c r="H12" s="8">
        <v>25.3463044262374</v>
      </c>
      <c r="I12" s="8">
        <f>POWER((H12-H109),2)</f>
        <v>61.60252944154901</v>
      </c>
      <c r="J12" s="6">
        <v>9.90012201991397</v>
      </c>
      <c r="K12" s="20">
        <v>7.24897347722429</v>
      </c>
      <c r="L12" s="8">
        <v>17.1490954971383</v>
      </c>
      <c r="M12" s="8">
        <f t="shared" si="0"/>
        <v>5.03491037761723</v>
      </c>
      <c r="N12" s="6">
        <v>8.4187088070402</v>
      </c>
      <c r="O12" s="20">
        <v>4.51401235607308</v>
      </c>
      <c r="P12" s="8">
        <v>12.9327211631133</v>
      </c>
      <c r="Q12" s="8">
        <f t="shared" si="1"/>
        <v>0.29759405839560826</v>
      </c>
      <c r="R12" s="6">
        <v>6.95939070071089</v>
      </c>
      <c r="S12" s="20">
        <v>2.05880349270488</v>
      </c>
      <c r="T12" s="8">
        <v>9.01819419341577</v>
      </c>
      <c r="U12" s="8">
        <f t="shared" si="2"/>
        <v>1.4771109577085384</v>
      </c>
      <c r="V12" s="6">
        <v>6.15394030861012</v>
      </c>
      <c r="W12" s="20">
        <v>1.56982158727527</v>
      </c>
      <c r="X12" s="8">
        <v>7.72376189588539</v>
      </c>
      <c r="Y12">
        <f t="shared" si="3"/>
        <v>1.563383803361642</v>
      </c>
      <c r="Z12" s="6">
        <v>6.3370646620081</v>
      </c>
      <c r="AA12" s="20">
        <v>1.79883800820139</v>
      </c>
      <c r="AB12" s="8">
        <v>8.13590267020949</v>
      </c>
      <c r="AC12">
        <f t="shared" si="4"/>
        <v>0.03654140941868917</v>
      </c>
      <c r="AD12" s="6">
        <v>6.09530104389023</v>
      </c>
      <c r="AE12" s="20">
        <v>1.33042766553461</v>
      </c>
      <c r="AF12" s="8">
        <v>7.42572870942485</v>
      </c>
      <c r="AG12">
        <f t="shared" si="5"/>
        <v>0.16222289936467923</v>
      </c>
      <c r="AH12" s="6">
        <v>5.36925694805023</v>
      </c>
      <c r="AI12" s="20">
        <v>0.50345518204654</v>
      </c>
      <c r="AJ12" s="8">
        <v>5.87271213009677</v>
      </c>
      <c r="AK12">
        <f t="shared" si="6"/>
        <v>2.3976341013367435</v>
      </c>
      <c r="AL12" s="6">
        <v>4.53483750312501</v>
      </c>
      <c r="AM12" s="18">
        <v>0.930143429578895</v>
      </c>
      <c r="AN12">
        <v>5.4649809327039</v>
      </c>
      <c r="AO12">
        <f t="shared" si="7"/>
        <v>3.5977414095657716</v>
      </c>
      <c r="AP12" s="6">
        <v>5.110276044371</v>
      </c>
      <c r="AQ12" s="19">
        <v>0.858415010405605</v>
      </c>
      <c r="AR12">
        <v>5.96869105477661</v>
      </c>
      <c r="AS12">
        <f t="shared" si="8"/>
        <v>0.9352158768299815</v>
      </c>
      <c r="AT12" s="6">
        <v>5.64812083741989</v>
      </c>
      <c r="AU12" s="7">
        <v>0</v>
      </c>
      <c r="AV12">
        <v>5.64812083741989</v>
      </c>
      <c r="AX12" s="6">
        <v>0</v>
      </c>
      <c r="AY12" s="7">
        <v>0</v>
      </c>
      <c r="AZ12">
        <v>0</v>
      </c>
      <c r="BB12" s="6">
        <v>0</v>
      </c>
      <c r="BC12" s="7">
        <v>0</v>
      </c>
      <c r="BD12">
        <v>0</v>
      </c>
      <c r="BF12" s="6">
        <v>0</v>
      </c>
      <c r="BG12" s="7">
        <v>0</v>
      </c>
      <c r="BH12">
        <v>0</v>
      </c>
      <c r="BJ12" s="6">
        <v>0</v>
      </c>
      <c r="BK12" s="7">
        <v>0</v>
      </c>
      <c r="BL12">
        <v>0</v>
      </c>
      <c r="BN12" s="6">
        <v>0</v>
      </c>
      <c r="BO12" s="7">
        <v>0</v>
      </c>
      <c r="BP12">
        <v>0</v>
      </c>
      <c r="BR12" s="6">
        <v>0</v>
      </c>
      <c r="BS12" s="7">
        <v>0</v>
      </c>
      <c r="BT12">
        <v>0</v>
      </c>
      <c r="BV12" s="6">
        <v>0</v>
      </c>
      <c r="BW12" s="7">
        <v>0</v>
      </c>
      <c r="BX12">
        <v>0</v>
      </c>
      <c r="BZ12" s="6">
        <v>0</v>
      </c>
      <c r="CA12" s="7">
        <v>0</v>
      </c>
      <c r="CB12">
        <v>0</v>
      </c>
      <c r="CD12" s="6">
        <v>0</v>
      </c>
      <c r="CE12" s="7">
        <v>0</v>
      </c>
      <c r="CF12">
        <v>0</v>
      </c>
      <c r="CH12" s="6">
        <v>0</v>
      </c>
      <c r="CI12" s="7">
        <v>0</v>
      </c>
      <c r="CJ12">
        <v>0</v>
      </c>
      <c r="CL12" s="6">
        <v>0</v>
      </c>
      <c r="CM12" s="7">
        <v>0</v>
      </c>
      <c r="CN12">
        <v>0</v>
      </c>
      <c r="CP12" s="6">
        <v>0</v>
      </c>
      <c r="CQ12" s="7">
        <v>0</v>
      </c>
      <c r="CR12">
        <v>0</v>
      </c>
      <c r="CT12" s="6">
        <v>0</v>
      </c>
      <c r="CU12" s="7">
        <v>0</v>
      </c>
      <c r="CV12">
        <v>0</v>
      </c>
      <c r="CX12" s="6">
        <v>0</v>
      </c>
      <c r="CY12" s="7">
        <v>0</v>
      </c>
      <c r="CZ12">
        <v>0</v>
      </c>
      <c r="DB12" s="6">
        <v>0</v>
      </c>
      <c r="DC12" s="7">
        <v>0</v>
      </c>
      <c r="DD12">
        <v>0</v>
      </c>
      <c r="DF12" s="6">
        <v>0</v>
      </c>
      <c r="DG12" s="7">
        <v>0</v>
      </c>
      <c r="DH12">
        <v>0</v>
      </c>
      <c r="DJ12" s="6">
        <v>0</v>
      </c>
      <c r="DK12" s="7">
        <v>0</v>
      </c>
      <c r="DL12">
        <v>0</v>
      </c>
      <c r="DN12" s="6">
        <v>0</v>
      </c>
      <c r="DO12" s="7">
        <v>0</v>
      </c>
      <c r="DP12">
        <v>0</v>
      </c>
      <c r="DR12" s="6">
        <v>0</v>
      </c>
      <c r="DS12" s="7">
        <v>0</v>
      </c>
      <c r="DT12">
        <v>0</v>
      </c>
      <c r="DV12" s="6">
        <v>0</v>
      </c>
      <c r="DW12" s="7">
        <v>0</v>
      </c>
      <c r="DX12">
        <v>0</v>
      </c>
      <c r="DZ12" s="6">
        <v>0</v>
      </c>
      <c r="EA12" s="7">
        <v>0</v>
      </c>
      <c r="EB12">
        <v>0</v>
      </c>
      <c r="ED12" s="6">
        <v>0</v>
      </c>
      <c r="EE12" s="7">
        <v>0</v>
      </c>
      <c r="EF12">
        <v>0</v>
      </c>
      <c r="EH12" s="6">
        <v>0</v>
      </c>
      <c r="EI12" s="7">
        <v>0</v>
      </c>
      <c r="EJ12">
        <v>0</v>
      </c>
      <c r="EL12" s="6">
        <v>0</v>
      </c>
      <c r="EM12" s="7">
        <v>0</v>
      </c>
      <c r="EN12">
        <v>0</v>
      </c>
      <c r="EP12" s="6">
        <v>0</v>
      </c>
      <c r="EQ12" s="7">
        <v>0</v>
      </c>
      <c r="ER12">
        <v>0</v>
      </c>
      <c r="ET12" s="6">
        <v>0</v>
      </c>
      <c r="EU12" s="7">
        <v>0</v>
      </c>
      <c r="EV12">
        <v>0</v>
      </c>
      <c r="EX12" s="6">
        <v>0</v>
      </c>
      <c r="EY12" s="7">
        <v>0</v>
      </c>
      <c r="EZ12">
        <v>0</v>
      </c>
    </row>
    <row r="13" spans="1:156" ht="16.5" thickBot="1" thickTop="1">
      <c r="A13" s="5">
        <v>11</v>
      </c>
      <c r="B13" s="6">
        <v>13.4081294079412</v>
      </c>
      <c r="C13" s="7">
        <v>0</v>
      </c>
      <c r="D13">
        <v>13.4081294079412</v>
      </c>
      <c r="F13" s="6">
        <v>13.4081294079412</v>
      </c>
      <c r="G13" s="7">
        <v>0</v>
      </c>
      <c r="H13">
        <v>13.4081294079412</v>
      </c>
      <c r="I13" s="8"/>
      <c r="J13" s="6">
        <v>11.505644114867</v>
      </c>
      <c r="K13" s="20">
        <v>10.7968668398544</v>
      </c>
      <c r="L13" s="8">
        <v>22.3025109547213</v>
      </c>
      <c r="M13" s="8">
        <f t="shared" si="0"/>
        <v>8.465509488235874</v>
      </c>
      <c r="N13" s="6">
        <v>8.88711608449125</v>
      </c>
      <c r="O13" s="20">
        <v>4.34446902460543</v>
      </c>
      <c r="P13" s="8">
        <v>13.2315851090967</v>
      </c>
      <c r="Q13" s="8">
        <f t="shared" si="1"/>
        <v>0.06084010785410633</v>
      </c>
      <c r="R13" s="6">
        <v>8.49652805980228</v>
      </c>
      <c r="S13" s="20">
        <v>3.12249976395881</v>
      </c>
      <c r="T13" s="8">
        <v>11.6190278237611</v>
      </c>
      <c r="U13" s="8">
        <f t="shared" si="2"/>
        <v>1.9195246087162279</v>
      </c>
      <c r="V13" s="6">
        <v>7.9624520104645</v>
      </c>
      <c r="W13" s="20">
        <v>1.96108989108688</v>
      </c>
      <c r="X13" s="8">
        <v>9.92354190155138</v>
      </c>
      <c r="Y13">
        <f t="shared" si="3"/>
        <v>0.9014107440293685</v>
      </c>
      <c r="Z13" s="6">
        <v>8.03909256579249</v>
      </c>
      <c r="AA13" s="20">
        <v>1.27165931667496</v>
      </c>
      <c r="AB13" s="8">
        <v>9.31075188246745</v>
      </c>
      <c r="AC13">
        <f t="shared" si="4"/>
        <v>0.967648254646909</v>
      </c>
      <c r="AD13" s="6">
        <v>7.8419463109102</v>
      </c>
      <c r="AE13" s="20">
        <v>0.861019531743448</v>
      </c>
      <c r="AF13" s="8">
        <v>8.70296584265365</v>
      </c>
      <c r="AG13">
        <f t="shared" si="5"/>
        <v>0.7646944465481811</v>
      </c>
      <c r="AH13" s="6">
        <v>7.97774500490386</v>
      </c>
      <c r="AI13" s="20">
        <v>0.354947871768738</v>
      </c>
      <c r="AJ13" s="8">
        <v>8.3326928766726</v>
      </c>
      <c r="AK13">
        <f t="shared" si="6"/>
        <v>0.830925566304148</v>
      </c>
      <c r="AL13" s="6">
        <v>7.73308333814104</v>
      </c>
      <c r="AM13" s="18">
        <v>2.2575311483051</v>
      </c>
      <c r="AN13">
        <v>9.99061448644614</v>
      </c>
      <c r="AO13">
        <f t="shared" si="7"/>
        <v>6.910916686696174</v>
      </c>
      <c r="AP13" s="6">
        <v>4.60401041967148</v>
      </c>
      <c r="AQ13" s="20">
        <v>0.0892133876204601</v>
      </c>
      <c r="AR13">
        <v>4.69322380729194</v>
      </c>
      <c r="AS13">
        <f t="shared" si="8"/>
        <v>5.028953576979134</v>
      </c>
      <c r="AT13" s="6">
        <v>4.60401041967148</v>
      </c>
      <c r="AU13" s="19">
        <v>0.0892133876204601</v>
      </c>
      <c r="AV13">
        <v>4.69322380729194</v>
      </c>
      <c r="AW13">
        <f>POWER((AV13-$AV$109),2)</f>
        <v>5.015198642632781</v>
      </c>
      <c r="AX13" s="6">
        <v>4.60401041967148</v>
      </c>
      <c r="AY13" s="19">
        <v>0.0892133876204601</v>
      </c>
      <c r="AZ13">
        <v>4.69322380729194</v>
      </c>
      <c r="BA13">
        <f>POWER((AZ13-$AZ$109),2)</f>
        <v>4.7153498822153415</v>
      </c>
      <c r="BB13" s="6">
        <v>4.60401041967148</v>
      </c>
      <c r="BC13" s="18">
        <v>0.0892133876204601</v>
      </c>
      <c r="BD13">
        <v>4.69322380729194</v>
      </c>
      <c r="BE13">
        <f>POWER((BD13-$BD$109),2)</f>
        <v>7.007688112630204</v>
      </c>
      <c r="BF13" s="6">
        <v>6.56641667147437</v>
      </c>
      <c r="BG13" s="7">
        <v>0</v>
      </c>
      <c r="BH13">
        <v>6.56641667147437</v>
      </c>
      <c r="BJ13" s="6">
        <v>6.56641667147437</v>
      </c>
      <c r="BK13" s="7">
        <v>0</v>
      </c>
      <c r="BL13">
        <v>6.56641667147437</v>
      </c>
      <c r="BN13" s="6">
        <v>6.56641667147437</v>
      </c>
      <c r="BO13" s="7">
        <v>0</v>
      </c>
      <c r="BP13">
        <v>6.56641667147437</v>
      </c>
      <c r="BR13" s="6">
        <v>6.56641667147437</v>
      </c>
      <c r="BS13" s="7">
        <v>0</v>
      </c>
      <c r="BT13">
        <v>6.56641667147437</v>
      </c>
      <c r="BV13" s="6">
        <v>6.56641667147437</v>
      </c>
      <c r="BW13" s="7">
        <v>0</v>
      </c>
      <c r="BX13">
        <v>6.56641667147437</v>
      </c>
      <c r="BZ13" s="6">
        <v>6.56641667147437</v>
      </c>
      <c r="CA13" s="7">
        <v>0</v>
      </c>
      <c r="CB13">
        <v>6.56641667147437</v>
      </c>
      <c r="CD13" s="6">
        <v>6.56641667147437</v>
      </c>
      <c r="CE13" s="7">
        <v>0</v>
      </c>
      <c r="CF13">
        <v>6.56641667147437</v>
      </c>
      <c r="CH13" s="6">
        <v>6.56641667147437</v>
      </c>
      <c r="CI13" s="7">
        <v>0</v>
      </c>
      <c r="CJ13">
        <v>6.56641667147437</v>
      </c>
      <c r="CL13" s="6">
        <v>6.56641667147437</v>
      </c>
      <c r="CM13" s="7">
        <v>0</v>
      </c>
      <c r="CN13">
        <v>6.56641667147437</v>
      </c>
      <c r="CP13" s="6">
        <v>6.56641667147437</v>
      </c>
      <c r="CQ13" s="7">
        <v>0</v>
      </c>
      <c r="CR13">
        <v>6.56641667147437</v>
      </c>
      <c r="CT13" s="6">
        <v>6.56641667147437</v>
      </c>
      <c r="CU13" s="7">
        <v>0</v>
      </c>
      <c r="CV13">
        <v>6.56641667147437</v>
      </c>
      <c r="CX13" s="6">
        <v>6.56641667147437</v>
      </c>
      <c r="CY13" s="7">
        <v>0</v>
      </c>
      <c r="CZ13">
        <v>6.56641667147437</v>
      </c>
      <c r="DB13" s="6">
        <v>6.56641667147437</v>
      </c>
      <c r="DC13" s="7">
        <v>0</v>
      </c>
      <c r="DD13">
        <v>6.56641667147437</v>
      </c>
      <c r="DF13" s="6">
        <v>6.56641667147437</v>
      </c>
      <c r="DG13" s="7">
        <v>0</v>
      </c>
      <c r="DH13">
        <v>6.56641667147437</v>
      </c>
      <c r="DJ13" s="6">
        <v>6.56641667147437</v>
      </c>
      <c r="DK13" s="7">
        <v>0</v>
      </c>
      <c r="DL13">
        <v>6.56641667147437</v>
      </c>
      <c r="DN13" s="6">
        <v>6.56641667147437</v>
      </c>
      <c r="DO13" s="7">
        <v>0</v>
      </c>
      <c r="DP13">
        <v>6.56641667147437</v>
      </c>
      <c r="DR13" s="6">
        <v>6.56641667147437</v>
      </c>
      <c r="DS13" s="7">
        <v>0</v>
      </c>
      <c r="DT13">
        <v>6.56641667147437</v>
      </c>
      <c r="DV13" s="6">
        <v>6.56641667147437</v>
      </c>
      <c r="DW13" s="7">
        <v>0</v>
      </c>
      <c r="DX13">
        <v>6.56641667147437</v>
      </c>
      <c r="DZ13" s="6">
        <v>6.56641667147437</v>
      </c>
      <c r="EA13" s="7">
        <v>0</v>
      </c>
      <c r="EB13">
        <v>6.56641667147437</v>
      </c>
      <c r="ED13" s="6">
        <v>6.56641667147437</v>
      </c>
      <c r="EE13" s="7">
        <v>0</v>
      </c>
      <c r="EF13">
        <v>6.56641667147437</v>
      </c>
      <c r="EH13" s="6">
        <v>6.56641667147437</v>
      </c>
      <c r="EI13" s="7">
        <v>0</v>
      </c>
      <c r="EJ13">
        <v>6.56641667147437</v>
      </c>
      <c r="EL13" s="6">
        <v>6.56641667147437</v>
      </c>
      <c r="EM13" s="7">
        <v>0</v>
      </c>
      <c r="EN13">
        <v>6.56641667147437</v>
      </c>
      <c r="EP13" s="6">
        <v>6.56641667147437</v>
      </c>
      <c r="EQ13" s="7">
        <v>0</v>
      </c>
      <c r="ER13">
        <v>6.56641667147437</v>
      </c>
      <c r="ET13" s="6">
        <v>6.56641667147437</v>
      </c>
      <c r="EU13" s="7">
        <v>0</v>
      </c>
      <c r="EV13">
        <v>6.56641667147437</v>
      </c>
      <c r="EX13" s="6">
        <v>6.56641667147437</v>
      </c>
      <c r="EY13" s="7">
        <v>0</v>
      </c>
      <c r="EZ13">
        <v>6.56641667147437</v>
      </c>
    </row>
    <row r="14" spans="1:156" ht="16.5" thickBot="1" thickTop="1">
      <c r="A14" s="5">
        <v>12</v>
      </c>
      <c r="B14" s="6">
        <v>13.4081294079412</v>
      </c>
      <c r="C14" s="7">
        <v>0</v>
      </c>
      <c r="D14">
        <v>13.4081294079412</v>
      </c>
      <c r="F14" s="6">
        <v>13.4081294079412</v>
      </c>
      <c r="G14" s="7">
        <v>0</v>
      </c>
      <c r="H14">
        <v>13.4081294079412</v>
      </c>
      <c r="I14" s="8"/>
      <c r="J14" s="6">
        <v>8.57142456142491</v>
      </c>
      <c r="K14" s="20">
        <v>4.93173383037718</v>
      </c>
      <c r="L14" s="8">
        <v>13.5031583918021</v>
      </c>
      <c r="M14" s="8">
        <f t="shared" si="0"/>
        <v>34.68971697142106</v>
      </c>
      <c r="N14" s="6">
        <v>8.42799655809446</v>
      </c>
      <c r="O14" s="20">
        <v>3.3634529391935</v>
      </c>
      <c r="P14" s="8">
        <v>11.791449497288</v>
      </c>
      <c r="Q14" s="8">
        <f t="shared" si="1"/>
        <v>2.8452722709328775</v>
      </c>
      <c r="R14" s="6">
        <v>7.39398774939904</v>
      </c>
      <c r="S14" s="20">
        <v>2.19842359967077</v>
      </c>
      <c r="T14" s="8">
        <v>9.59241134906981</v>
      </c>
      <c r="U14" s="8">
        <f t="shared" si="2"/>
        <v>0.41106996455999706</v>
      </c>
      <c r="V14" s="6">
        <v>6.96085234317277</v>
      </c>
      <c r="W14" s="20">
        <v>1.24532136259574</v>
      </c>
      <c r="X14" s="8">
        <v>8.20617370576851</v>
      </c>
      <c r="Y14">
        <f t="shared" si="3"/>
        <v>0.5897343954439339</v>
      </c>
      <c r="Z14" s="6">
        <v>5.89772378709603</v>
      </c>
      <c r="AA14" s="20">
        <v>0.902330188170481</v>
      </c>
      <c r="AB14" s="8">
        <v>6.80005397526651</v>
      </c>
      <c r="AC14">
        <f t="shared" si="4"/>
        <v>2.3317496737021455</v>
      </c>
      <c r="AD14" s="6">
        <v>5.26061007106705</v>
      </c>
      <c r="AE14" s="20">
        <v>0.768153143577666</v>
      </c>
      <c r="AF14" s="8">
        <v>6.02876321464471</v>
      </c>
      <c r="AG14">
        <f t="shared" si="5"/>
        <v>3.2390443947068803</v>
      </c>
      <c r="AH14" s="6">
        <v>5.131704515832</v>
      </c>
      <c r="AI14" s="21">
        <v>0.438923394401282</v>
      </c>
      <c r="AJ14" s="8">
        <v>5.57062791023329</v>
      </c>
      <c r="AK14">
        <f t="shared" si="6"/>
        <v>3.4244012483352035</v>
      </c>
      <c r="AL14" s="6">
        <v>4.9788475029327</v>
      </c>
      <c r="AM14" s="18">
        <v>0.530342874006058</v>
      </c>
      <c r="AN14" s="8">
        <v>5.50919037693876</v>
      </c>
      <c r="AO14">
        <f t="shared" si="7"/>
        <v>3.431985473447766</v>
      </c>
      <c r="AP14" s="6">
        <v>5.78646667051283</v>
      </c>
      <c r="AQ14" s="21">
        <v>0.0373620043878029</v>
      </c>
      <c r="AR14">
        <v>5.82382867490064</v>
      </c>
      <c r="AS14">
        <f t="shared" si="8"/>
        <v>1.2363838348762353</v>
      </c>
      <c r="AT14" s="6">
        <v>5.78646667051283</v>
      </c>
      <c r="AU14" s="21">
        <v>0.108365424115711</v>
      </c>
      <c r="AV14">
        <v>5.89483209462854</v>
      </c>
      <c r="AW14">
        <f>POWER((AV14-$AV$109),2)</f>
        <v>1.0771443113087766</v>
      </c>
      <c r="AX14" s="6">
        <v>5.78646667051283</v>
      </c>
      <c r="AY14" s="21">
        <v>0.0373620043878029</v>
      </c>
      <c r="AZ14">
        <v>5.82382867490064</v>
      </c>
      <c r="BA14">
        <f>POWER((AZ14-$AZ$109),2)</f>
        <v>1.083432781130348</v>
      </c>
      <c r="BB14" s="6">
        <v>7.37142917123399</v>
      </c>
      <c r="BC14" s="7">
        <v>0</v>
      </c>
      <c r="BD14">
        <v>7.37142917123399</v>
      </c>
      <c r="BF14" s="6">
        <v>7.37142917123399</v>
      </c>
      <c r="BG14" s="7">
        <v>0</v>
      </c>
      <c r="BH14">
        <v>7.37142917123399</v>
      </c>
      <c r="BJ14" s="6">
        <v>7.37142917123399</v>
      </c>
      <c r="BK14" s="7">
        <v>0</v>
      </c>
      <c r="BL14">
        <v>7.37142917123399</v>
      </c>
      <c r="BN14" s="6">
        <v>7.37142917123399</v>
      </c>
      <c r="BO14" s="7">
        <v>0</v>
      </c>
      <c r="BP14">
        <v>7.37142917123399</v>
      </c>
      <c r="BR14" s="6">
        <v>7.37142917123399</v>
      </c>
      <c r="BS14" s="7">
        <v>0</v>
      </c>
      <c r="BT14">
        <v>7.37142917123399</v>
      </c>
      <c r="BV14" s="6">
        <v>7.37142917123399</v>
      </c>
      <c r="BW14" s="7">
        <v>0</v>
      </c>
      <c r="BX14">
        <v>7.37142917123399</v>
      </c>
      <c r="BZ14" s="6">
        <v>0</v>
      </c>
      <c r="CA14" s="7">
        <v>0</v>
      </c>
      <c r="CB14">
        <v>0</v>
      </c>
      <c r="CD14" s="6">
        <v>0</v>
      </c>
      <c r="CE14" s="7">
        <v>0</v>
      </c>
      <c r="CF14">
        <v>0</v>
      </c>
      <c r="CH14" s="6">
        <v>0</v>
      </c>
      <c r="CI14" s="7">
        <v>0</v>
      </c>
      <c r="CJ14">
        <v>0</v>
      </c>
      <c r="CL14" s="6">
        <v>0</v>
      </c>
      <c r="CM14" s="7">
        <v>0</v>
      </c>
      <c r="CN14">
        <v>0</v>
      </c>
      <c r="CP14" s="6">
        <v>0</v>
      </c>
      <c r="CQ14" s="7">
        <v>0</v>
      </c>
      <c r="CR14">
        <v>0</v>
      </c>
      <c r="CT14" s="6">
        <v>0</v>
      </c>
      <c r="CU14" s="7">
        <v>0</v>
      </c>
      <c r="CV14">
        <v>0</v>
      </c>
      <c r="CX14" s="6">
        <v>0</v>
      </c>
      <c r="CY14" s="7">
        <v>0</v>
      </c>
      <c r="CZ14">
        <v>0</v>
      </c>
      <c r="DB14" s="6">
        <v>0</v>
      </c>
      <c r="DC14" s="7">
        <v>0</v>
      </c>
      <c r="DD14">
        <v>0</v>
      </c>
      <c r="DF14" s="6">
        <v>0</v>
      </c>
      <c r="DG14" s="7">
        <v>0</v>
      </c>
      <c r="DH14">
        <v>0</v>
      </c>
      <c r="DJ14" s="6">
        <v>0</v>
      </c>
      <c r="DK14" s="7">
        <v>0</v>
      </c>
      <c r="DL14">
        <v>0</v>
      </c>
      <c r="DN14" s="6">
        <v>0</v>
      </c>
      <c r="DO14" s="7">
        <v>0</v>
      </c>
      <c r="DP14">
        <v>0</v>
      </c>
      <c r="DR14" s="6">
        <v>0</v>
      </c>
      <c r="DS14" s="7">
        <v>0</v>
      </c>
      <c r="DT14">
        <v>0</v>
      </c>
      <c r="DV14" s="6">
        <v>0</v>
      </c>
      <c r="DW14" s="7">
        <v>0</v>
      </c>
      <c r="DX14">
        <v>0</v>
      </c>
      <c r="DZ14" s="6">
        <v>0</v>
      </c>
      <c r="EA14" s="7">
        <v>0</v>
      </c>
      <c r="EB14">
        <v>0</v>
      </c>
      <c r="ED14" s="6">
        <v>0</v>
      </c>
      <c r="EE14" s="7">
        <v>0</v>
      </c>
      <c r="EF14">
        <v>0</v>
      </c>
      <c r="EH14" s="6">
        <v>0</v>
      </c>
      <c r="EI14" s="7">
        <v>0</v>
      </c>
      <c r="EJ14">
        <v>0</v>
      </c>
      <c r="EL14" s="6">
        <v>0</v>
      </c>
      <c r="EM14" s="7">
        <v>0</v>
      </c>
      <c r="EN14">
        <v>0</v>
      </c>
      <c r="EP14" s="6">
        <v>0</v>
      </c>
      <c r="EQ14" s="7">
        <v>0</v>
      </c>
      <c r="ER14">
        <v>0</v>
      </c>
      <c r="ET14" s="6">
        <v>0</v>
      </c>
      <c r="EU14" s="7">
        <v>0</v>
      </c>
      <c r="EV14">
        <v>0</v>
      </c>
      <c r="EX14" s="6">
        <v>0</v>
      </c>
      <c r="EY14" s="7">
        <v>0</v>
      </c>
      <c r="EZ14">
        <v>0</v>
      </c>
    </row>
    <row r="15" spans="1:156" ht="16.5" thickBot="1" thickTop="1">
      <c r="A15" s="5">
        <v>13</v>
      </c>
      <c r="B15" s="6">
        <v>13.4081294079412</v>
      </c>
      <c r="C15" s="7">
        <v>0</v>
      </c>
      <c r="D15">
        <v>13.4081294079412</v>
      </c>
      <c r="F15" s="6">
        <v>13.4081294079412</v>
      </c>
      <c r="G15" s="7">
        <v>0</v>
      </c>
      <c r="H15">
        <v>13.4081294079412</v>
      </c>
      <c r="I15" s="8"/>
      <c r="J15" s="6">
        <v>11.2913927796367</v>
      </c>
      <c r="K15" s="20">
        <v>10.2087383842803</v>
      </c>
      <c r="L15" s="8">
        <v>21.500131163917</v>
      </c>
      <c r="M15" s="8">
        <f t="shared" si="0"/>
        <v>4.440186775778661</v>
      </c>
      <c r="N15" s="6">
        <v>8.67898016279974</v>
      </c>
      <c r="O15" s="20">
        <v>4.68100062300138</v>
      </c>
      <c r="P15" s="8">
        <v>13.3599807858011</v>
      </c>
      <c r="Q15" s="8">
        <f t="shared" si="1"/>
        <v>0.01398594781161093</v>
      </c>
      <c r="R15" s="6">
        <v>7.31251280458973</v>
      </c>
      <c r="S15" s="20">
        <v>2.58550082016913</v>
      </c>
      <c r="T15" s="8">
        <v>9.89801362475886</v>
      </c>
      <c r="U15" s="8">
        <f t="shared" si="2"/>
        <v>0.11259051790582161</v>
      </c>
      <c r="V15" s="6">
        <v>7.71752183516705</v>
      </c>
      <c r="W15" s="20">
        <v>1.35967060461203</v>
      </c>
      <c r="X15" s="8">
        <v>9.07719243977909</v>
      </c>
      <c r="Y15">
        <f t="shared" si="3"/>
        <v>0.010624882880498442</v>
      </c>
      <c r="Z15" s="6">
        <v>8.29364514489857</v>
      </c>
      <c r="AA15" s="20">
        <v>1.362175445724</v>
      </c>
      <c r="AB15" s="8">
        <v>9.65582059062257</v>
      </c>
      <c r="AC15">
        <f t="shared" si="4"/>
        <v>1.7656027283045996</v>
      </c>
      <c r="AD15" s="6">
        <v>7.39540555844018</v>
      </c>
      <c r="AE15" s="20">
        <v>0.335228486385968</v>
      </c>
      <c r="AF15" s="8">
        <v>7.73063404482615</v>
      </c>
      <c r="AG15">
        <f t="shared" si="5"/>
        <v>0.009577304624850827</v>
      </c>
      <c r="AH15" s="6">
        <v>6.5</v>
      </c>
      <c r="AI15" s="7">
        <v>0</v>
      </c>
      <c r="AJ15" s="8">
        <v>6.5</v>
      </c>
      <c r="AL15" s="6">
        <v>6.4531333371795</v>
      </c>
      <c r="AM15" s="7">
        <v>0</v>
      </c>
      <c r="AN15" s="8">
        <v>6.4531333371795</v>
      </c>
      <c r="AP15" s="6">
        <v>6.4531333371795</v>
      </c>
      <c r="AQ15" s="7">
        <v>0</v>
      </c>
      <c r="AR15">
        <v>6.4531333371795</v>
      </c>
      <c r="AT15" s="6">
        <v>6.4531333371795</v>
      </c>
      <c r="AU15" s="7">
        <v>0</v>
      </c>
      <c r="AV15">
        <v>6.4531333371795</v>
      </c>
      <c r="AX15" s="6">
        <v>6.4531333371795</v>
      </c>
      <c r="AY15" s="7">
        <v>0</v>
      </c>
      <c r="AZ15">
        <v>6.4531333371795</v>
      </c>
      <c r="BB15" s="6">
        <v>0</v>
      </c>
      <c r="BC15" s="7">
        <v>0</v>
      </c>
      <c r="BD15">
        <v>0</v>
      </c>
      <c r="BF15" s="6">
        <v>0</v>
      </c>
      <c r="BG15" s="7">
        <v>0</v>
      </c>
      <c r="BH15">
        <v>0</v>
      </c>
      <c r="BJ15" s="6">
        <v>0</v>
      </c>
      <c r="BK15" s="7">
        <v>0</v>
      </c>
      <c r="BL15">
        <v>0</v>
      </c>
      <c r="BN15" s="6">
        <v>0</v>
      </c>
      <c r="BO15" s="7">
        <v>0</v>
      </c>
      <c r="BP15">
        <v>0</v>
      </c>
      <c r="BR15" s="6">
        <v>0</v>
      </c>
      <c r="BS15" s="7">
        <v>0</v>
      </c>
      <c r="BT15">
        <v>0</v>
      </c>
      <c r="BV15" s="6">
        <v>0</v>
      </c>
      <c r="BW15" s="7">
        <v>0</v>
      </c>
      <c r="BX15">
        <v>0</v>
      </c>
      <c r="BZ15" s="6">
        <v>0</v>
      </c>
      <c r="CA15" s="7">
        <v>0</v>
      </c>
      <c r="CB15">
        <v>0</v>
      </c>
      <c r="CD15" s="6">
        <v>0</v>
      </c>
      <c r="CE15" s="7">
        <v>0</v>
      </c>
      <c r="CF15">
        <v>0</v>
      </c>
      <c r="CH15" s="6">
        <v>0</v>
      </c>
      <c r="CI15" s="7">
        <v>0</v>
      </c>
      <c r="CJ15">
        <v>0</v>
      </c>
      <c r="CL15" s="6">
        <v>0</v>
      </c>
      <c r="CM15" s="7">
        <v>0</v>
      </c>
      <c r="CN15">
        <v>0</v>
      </c>
      <c r="CP15" s="6">
        <v>0</v>
      </c>
      <c r="CQ15" s="7">
        <v>0</v>
      </c>
      <c r="CR15">
        <v>0</v>
      </c>
      <c r="CT15" s="6">
        <v>0</v>
      </c>
      <c r="CU15" s="7">
        <v>0</v>
      </c>
      <c r="CV15">
        <v>0</v>
      </c>
      <c r="CX15" s="6">
        <v>0</v>
      </c>
      <c r="CY15" s="7">
        <v>0</v>
      </c>
      <c r="CZ15">
        <v>0</v>
      </c>
      <c r="DB15" s="6">
        <v>0</v>
      </c>
      <c r="DC15" s="7">
        <v>0</v>
      </c>
      <c r="DD15">
        <v>0</v>
      </c>
      <c r="DF15" s="6">
        <v>0</v>
      </c>
      <c r="DG15" s="7">
        <v>0</v>
      </c>
      <c r="DH15">
        <v>0</v>
      </c>
      <c r="DJ15" s="6">
        <v>0</v>
      </c>
      <c r="DK15" s="7">
        <v>0</v>
      </c>
      <c r="DL15">
        <v>0</v>
      </c>
      <c r="DN15" s="6">
        <v>0</v>
      </c>
      <c r="DO15" s="7">
        <v>0</v>
      </c>
      <c r="DP15">
        <v>0</v>
      </c>
      <c r="DR15" s="6">
        <v>0</v>
      </c>
      <c r="DS15" s="7">
        <v>0</v>
      </c>
      <c r="DT15">
        <v>0</v>
      </c>
      <c r="DV15" s="6">
        <v>0</v>
      </c>
      <c r="DW15" s="7">
        <v>0</v>
      </c>
      <c r="DX15">
        <v>0</v>
      </c>
      <c r="DZ15" s="6">
        <v>0</v>
      </c>
      <c r="EA15" s="7">
        <v>0</v>
      </c>
      <c r="EB15">
        <v>0</v>
      </c>
      <c r="ED15" s="6">
        <v>0</v>
      </c>
      <c r="EE15" s="7">
        <v>0</v>
      </c>
      <c r="EF15">
        <v>0</v>
      </c>
      <c r="EH15" s="6">
        <v>0</v>
      </c>
      <c r="EI15" s="7">
        <v>0</v>
      </c>
      <c r="EJ15">
        <v>0</v>
      </c>
      <c r="EL15" s="6">
        <v>0</v>
      </c>
      <c r="EM15" s="7">
        <v>0</v>
      </c>
      <c r="EN15">
        <v>0</v>
      </c>
      <c r="EP15" s="6">
        <v>0</v>
      </c>
      <c r="EQ15" s="7">
        <v>0</v>
      </c>
      <c r="ER15">
        <v>0</v>
      </c>
      <c r="ET15" s="6">
        <v>0</v>
      </c>
      <c r="EU15" s="7">
        <v>0</v>
      </c>
      <c r="EV15">
        <v>0</v>
      </c>
      <c r="EX15" s="6">
        <v>0</v>
      </c>
      <c r="EY15" s="7">
        <v>0</v>
      </c>
      <c r="EZ15">
        <v>0</v>
      </c>
    </row>
    <row r="16" spans="1:156" ht="16.5" thickBot="1" thickTop="1">
      <c r="A16" s="5">
        <v>14</v>
      </c>
      <c r="B16" s="6">
        <v>13.4081294079412</v>
      </c>
      <c r="C16" s="7">
        <v>0</v>
      </c>
      <c r="D16">
        <v>13.4081294079412</v>
      </c>
      <c r="F16" s="6">
        <v>13.4081294079412</v>
      </c>
      <c r="G16" s="7">
        <v>0</v>
      </c>
      <c r="H16" s="8">
        <v>13.4081294079412</v>
      </c>
      <c r="I16" s="8"/>
      <c r="J16" s="6">
        <v>11.3732436976064</v>
      </c>
      <c r="K16" s="20">
        <v>10.4546167940298</v>
      </c>
      <c r="L16" s="8">
        <v>21.8278604916362</v>
      </c>
      <c r="M16" s="8">
        <f t="shared" si="0"/>
        <v>5.928759426204659</v>
      </c>
      <c r="N16" s="6">
        <v>9.58221895902133</v>
      </c>
      <c r="O16" s="20">
        <v>4.63383407604001</v>
      </c>
      <c r="P16" s="8">
        <v>14.2160530350613</v>
      </c>
      <c r="Q16" s="8">
        <f t="shared" si="1"/>
        <v>0.5443636696454777</v>
      </c>
      <c r="R16" s="6">
        <v>7.75166642202431</v>
      </c>
      <c r="S16" s="20">
        <v>1.86906920910149</v>
      </c>
      <c r="T16" s="8">
        <v>9.6207356311258</v>
      </c>
      <c r="U16" s="8">
        <f t="shared" si="2"/>
        <v>0.37555215097864575</v>
      </c>
      <c r="V16" s="6">
        <v>7.46079704185856</v>
      </c>
      <c r="W16" s="20">
        <v>1.77438747768769</v>
      </c>
      <c r="X16" s="8">
        <v>9.23518451954625</v>
      </c>
      <c r="Y16">
        <f t="shared" si="3"/>
        <v>0.06815710227898863</v>
      </c>
      <c r="Z16" s="6">
        <v>7.2646829895366</v>
      </c>
      <c r="AA16" s="20">
        <v>1.39844553878537</v>
      </c>
      <c r="AB16" s="8">
        <v>8.66312852832198</v>
      </c>
      <c r="AC16">
        <f t="shared" si="4"/>
        <v>0.11294155523118876</v>
      </c>
      <c r="AD16" s="6">
        <v>6.74103155067538</v>
      </c>
      <c r="AE16" s="20">
        <v>1.70670516879068</v>
      </c>
      <c r="AF16" s="8">
        <v>8.44773671946606</v>
      </c>
      <c r="AG16">
        <f t="shared" si="5"/>
        <v>0.3834569023526225</v>
      </c>
      <c r="AH16" s="6">
        <v>6.06942396139825</v>
      </c>
      <c r="AI16" s="19">
        <v>0.728417376320161</v>
      </c>
      <c r="AJ16" s="8">
        <v>6.79784133771841</v>
      </c>
      <c r="AK16">
        <f t="shared" si="6"/>
        <v>0.38850332889456995</v>
      </c>
      <c r="AL16" s="6">
        <v>4.0882208354968</v>
      </c>
      <c r="AM16" s="7">
        <v>0</v>
      </c>
      <c r="AN16" s="8">
        <v>4.0882208354968</v>
      </c>
      <c r="AP16" s="6">
        <v>4.0882208354968</v>
      </c>
      <c r="AQ16" s="7">
        <v>0</v>
      </c>
      <c r="AR16" s="8">
        <v>4.0882208354968</v>
      </c>
      <c r="AT16" s="6">
        <v>0</v>
      </c>
      <c r="AU16" s="7">
        <v>0</v>
      </c>
      <c r="AV16">
        <v>0</v>
      </c>
      <c r="AX16" s="6">
        <v>0</v>
      </c>
      <c r="AY16" s="7">
        <v>0</v>
      </c>
      <c r="AZ16">
        <v>0</v>
      </c>
      <c r="BB16" s="6">
        <v>0</v>
      </c>
      <c r="BC16" s="7">
        <v>0</v>
      </c>
      <c r="BD16">
        <v>0</v>
      </c>
      <c r="BF16" s="6">
        <v>0</v>
      </c>
      <c r="BG16" s="7">
        <v>0</v>
      </c>
      <c r="BH16">
        <v>0</v>
      </c>
      <c r="BJ16" s="6">
        <v>0</v>
      </c>
      <c r="BK16" s="7">
        <v>0</v>
      </c>
      <c r="BL16">
        <v>0</v>
      </c>
      <c r="BN16" s="6">
        <v>0</v>
      </c>
      <c r="BO16" s="7">
        <v>0</v>
      </c>
      <c r="BP16">
        <v>0</v>
      </c>
      <c r="BR16" s="6">
        <v>0</v>
      </c>
      <c r="BS16" s="7">
        <v>0</v>
      </c>
      <c r="BT16">
        <v>0</v>
      </c>
      <c r="BV16" s="6">
        <v>0</v>
      </c>
      <c r="BW16" s="7">
        <v>0</v>
      </c>
      <c r="BX16">
        <v>0</v>
      </c>
      <c r="BZ16" s="6">
        <v>0</v>
      </c>
      <c r="CA16" s="7">
        <v>0</v>
      </c>
      <c r="CB16">
        <v>0</v>
      </c>
      <c r="CD16" s="6">
        <v>0</v>
      </c>
      <c r="CE16" s="7">
        <v>0</v>
      </c>
      <c r="CF16">
        <v>0</v>
      </c>
      <c r="CH16" s="6">
        <v>0</v>
      </c>
      <c r="CI16" s="7">
        <v>0</v>
      </c>
      <c r="CJ16">
        <v>0</v>
      </c>
      <c r="CL16" s="6">
        <v>0</v>
      </c>
      <c r="CM16" s="7">
        <v>0</v>
      </c>
      <c r="CN16">
        <v>0</v>
      </c>
      <c r="CP16" s="6">
        <v>0</v>
      </c>
      <c r="CQ16" s="7">
        <v>0</v>
      </c>
      <c r="CR16">
        <v>0</v>
      </c>
      <c r="CT16" s="6">
        <v>0</v>
      </c>
      <c r="CU16" s="7">
        <v>0</v>
      </c>
      <c r="CV16">
        <v>0</v>
      </c>
      <c r="CX16" s="6">
        <v>0</v>
      </c>
      <c r="CY16" s="7">
        <v>0</v>
      </c>
      <c r="CZ16">
        <v>0</v>
      </c>
      <c r="DB16" s="6">
        <v>0</v>
      </c>
      <c r="DC16" s="7">
        <v>0</v>
      </c>
      <c r="DD16">
        <v>0</v>
      </c>
      <c r="DF16" s="6">
        <v>0</v>
      </c>
      <c r="DG16" s="7">
        <v>0</v>
      </c>
      <c r="DH16">
        <v>0</v>
      </c>
      <c r="DJ16" s="6">
        <v>0</v>
      </c>
      <c r="DK16" s="7">
        <v>0</v>
      </c>
      <c r="DL16">
        <v>0</v>
      </c>
      <c r="DN16" s="6">
        <v>0</v>
      </c>
      <c r="DO16" s="7">
        <v>0</v>
      </c>
      <c r="DP16">
        <v>0</v>
      </c>
      <c r="DR16" s="6">
        <v>0</v>
      </c>
      <c r="DS16" s="7">
        <v>0</v>
      </c>
      <c r="DT16">
        <v>0</v>
      </c>
      <c r="DV16" s="6">
        <v>0</v>
      </c>
      <c r="DW16" s="7">
        <v>0</v>
      </c>
      <c r="DX16">
        <v>0</v>
      </c>
      <c r="DZ16" s="6">
        <v>0</v>
      </c>
      <c r="EA16" s="7">
        <v>0</v>
      </c>
      <c r="EB16">
        <v>0</v>
      </c>
      <c r="ED16" s="6">
        <v>0</v>
      </c>
      <c r="EE16" s="7">
        <v>0</v>
      </c>
      <c r="EF16">
        <v>0</v>
      </c>
      <c r="EH16" s="6">
        <v>0</v>
      </c>
      <c r="EI16" s="7">
        <v>0</v>
      </c>
      <c r="EJ16">
        <v>0</v>
      </c>
      <c r="EL16" s="6">
        <v>0</v>
      </c>
      <c r="EM16" s="7">
        <v>0</v>
      </c>
      <c r="EN16">
        <v>0</v>
      </c>
      <c r="EP16" s="6">
        <v>0</v>
      </c>
      <c r="EQ16" s="7">
        <v>0</v>
      </c>
      <c r="ER16">
        <v>0</v>
      </c>
      <c r="ET16" s="6">
        <v>0</v>
      </c>
      <c r="EU16" s="7">
        <v>0</v>
      </c>
      <c r="EV16">
        <v>0</v>
      </c>
      <c r="EX16" s="6">
        <v>0</v>
      </c>
      <c r="EY16" s="7">
        <v>0</v>
      </c>
      <c r="EZ16">
        <v>0</v>
      </c>
    </row>
    <row r="17" spans="1:156" ht="16.5" thickBot="1" thickTop="1">
      <c r="A17" s="5">
        <v>15</v>
      </c>
      <c r="B17" s="6">
        <v>13.4081294079412</v>
      </c>
      <c r="C17" s="7">
        <v>0</v>
      </c>
      <c r="D17">
        <v>13.4081294079412</v>
      </c>
      <c r="F17" s="6">
        <v>13.4081294079412</v>
      </c>
      <c r="G17" s="7">
        <v>0</v>
      </c>
      <c r="H17">
        <v>13.4081294079412</v>
      </c>
      <c r="I17" s="8"/>
      <c r="J17" s="6">
        <v>10.8245804842977</v>
      </c>
      <c r="K17" s="20">
        <v>9.62380806657875</v>
      </c>
      <c r="L17" s="8">
        <v>20.4483885508765</v>
      </c>
      <c r="M17" s="8">
        <f t="shared" si="0"/>
        <v>1.1139376712782771</v>
      </c>
      <c r="N17" s="6">
        <v>9.5378349166347</v>
      </c>
      <c r="O17" s="20">
        <v>5.22181538600177</v>
      </c>
      <c r="P17" s="8">
        <v>14.7596503026365</v>
      </c>
      <c r="Q17" s="8">
        <f t="shared" si="1"/>
        <v>1.6420047131262152</v>
      </c>
      <c r="R17" s="6">
        <v>8.67195714216525</v>
      </c>
      <c r="S17" s="20">
        <v>2.55641023771537</v>
      </c>
      <c r="T17" s="8">
        <v>11.2283673798806</v>
      </c>
      <c r="U17" s="8">
        <f t="shared" si="2"/>
        <v>0.9896442491226317</v>
      </c>
      <c r="V17" s="6">
        <v>8.18015879005327</v>
      </c>
      <c r="W17" s="20">
        <v>1.46226234849614</v>
      </c>
      <c r="X17" s="8">
        <v>9.6424211385494</v>
      </c>
      <c r="Y17">
        <f t="shared" si="3"/>
        <v>0.44663260394774995</v>
      </c>
      <c r="Z17" s="6">
        <v>7.82960639192817</v>
      </c>
      <c r="AA17" s="20">
        <v>0.495977176193614</v>
      </c>
      <c r="AB17" s="8">
        <v>8.32558356812178</v>
      </c>
      <c r="AC17">
        <f t="shared" si="4"/>
        <v>2.182050455998869E-06</v>
      </c>
      <c r="AD17" s="6">
        <v>7.40771958552084</v>
      </c>
      <c r="AE17" s="20">
        <v>1.75246317114414</v>
      </c>
      <c r="AF17" s="8">
        <v>9.16018275666498</v>
      </c>
      <c r="AG17">
        <f t="shared" si="5"/>
        <v>1.7733849592284037</v>
      </c>
      <c r="AH17" s="6">
        <v>7.57268229617389</v>
      </c>
      <c r="AI17" s="20">
        <v>0.790381993940999</v>
      </c>
      <c r="AJ17" s="8">
        <v>8.36306429011489</v>
      </c>
      <c r="AK17">
        <f t="shared" si="6"/>
        <v>0.8872181849997777</v>
      </c>
      <c r="AL17" s="6">
        <v>5.75705972534723</v>
      </c>
      <c r="AM17" s="19">
        <v>0.353750858190549</v>
      </c>
      <c r="AN17" s="8">
        <v>6.11081058353778</v>
      </c>
      <c r="AO17">
        <f t="shared" si="7"/>
        <v>1.564855039337393</v>
      </c>
      <c r="AP17" s="6">
        <v>5.00651666955129</v>
      </c>
      <c r="AQ17" s="7">
        <v>0</v>
      </c>
      <c r="AR17" s="8">
        <v>5.00651666955129</v>
      </c>
      <c r="AT17" s="6">
        <v>4.0882208354968</v>
      </c>
      <c r="AU17" s="7">
        <v>0</v>
      </c>
      <c r="AV17">
        <v>4.0882208354968</v>
      </c>
      <c r="AX17" s="6">
        <v>0</v>
      </c>
      <c r="AY17" s="7">
        <v>0</v>
      </c>
      <c r="AZ17">
        <v>0</v>
      </c>
      <c r="BB17" s="6">
        <v>5.25814583693911</v>
      </c>
      <c r="BC17" s="7">
        <v>0</v>
      </c>
      <c r="BD17">
        <v>5.25814583693911</v>
      </c>
      <c r="BF17" s="6">
        <v>5.25814583693911</v>
      </c>
      <c r="BG17" s="7">
        <v>0</v>
      </c>
      <c r="BH17">
        <v>5.25814583693911</v>
      </c>
      <c r="BJ17" s="6">
        <v>0</v>
      </c>
      <c r="BK17" s="7">
        <v>0</v>
      </c>
      <c r="BL17">
        <v>0</v>
      </c>
      <c r="BN17" s="6">
        <v>0</v>
      </c>
      <c r="BO17" s="7">
        <v>0</v>
      </c>
      <c r="BP17">
        <v>0</v>
      </c>
      <c r="BR17" s="6">
        <v>0</v>
      </c>
      <c r="BS17" s="7">
        <v>0</v>
      </c>
      <c r="BT17">
        <v>0</v>
      </c>
      <c r="BV17" s="6">
        <v>0</v>
      </c>
      <c r="BW17" s="7">
        <v>0</v>
      </c>
      <c r="BX17">
        <v>0</v>
      </c>
      <c r="BZ17" s="6">
        <v>0</v>
      </c>
      <c r="CA17" s="7">
        <v>0</v>
      </c>
      <c r="CB17">
        <v>0</v>
      </c>
      <c r="CD17" s="6">
        <v>0</v>
      </c>
      <c r="CE17" s="7">
        <v>0</v>
      </c>
      <c r="CF17">
        <v>0</v>
      </c>
      <c r="CH17" s="6">
        <v>0</v>
      </c>
      <c r="CI17" s="7">
        <v>0</v>
      </c>
      <c r="CJ17">
        <v>0</v>
      </c>
      <c r="CL17" s="6">
        <v>4.0882208354968</v>
      </c>
      <c r="CM17" s="7">
        <v>0</v>
      </c>
      <c r="CN17">
        <v>4.0882208354968</v>
      </c>
      <c r="CP17" s="6">
        <v>4.0882208354968</v>
      </c>
      <c r="CQ17" s="7">
        <v>0</v>
      </c>
      <c r="CR17">
        <v>4.0882208354968</v>
      </c>
      <c r="CT17" s="6">
        <v>4.0882208354968</v>
      </c>
      <c r="CU17" s="7">
        <v>0</v>
      </c>
      <c r="CV17">
        <v>4.0882208354968</v>
      </c>
      <c r="CX17" s="6">
        <v>4.0882208354968</v>
      </c>
      <c r="CY17" s="7">
        <v>0</v>
      </c>
      <c r="CZ17">
        <v>4.0882208354968</v>
      </c>
      <c r="DB17" s="6">
        <v>4.0882208354968</v>
      </c>
      <c r="DC17" s="7">
        <v>0</v>
      </c>
      <c r="DD17">
        <v>4.0882208354968</v>
      </c>
      <c r="DF17" s="6">
        <v>4.0882208354968</v>
      </c>
      <c r="DG17" s="7">
        <v>0</v>
      </c>
      <c r="DH17">
        <v>4.0882208354968</v>
      </c>
      <c r="DJ17" s="6">
        <v>4.0882208354968</v>
      </c>
      <c r="DK17" s="7">
        <v>0</v>
      </c>
      <c r="DL17">
        <v>4.0882208354968</v>
      </c>
      <c r="DN17" s="6">
        <v>4.0882208354968</v>
      </c>
      <c r="DO17" s="7">
        <v>0</v>
      </c>
      <c r="DP17">
        <v>4.0882208354968</v>
      </c>
      <c r="DR17" s="6">
        <v>4.0882208354968</v>
      </c>
      <c r="DS17" s="7">
        <v>0</v>
      </c>
      <c r="DT17">
        <v>4.0882208354968</v>
      </c>
      <c r="DV17" s="6">
        <v>4.0882208354968</v>
      </c>
      <c r="DW17" s="7">
        <v>0</v>
      </c>
      <c r="DX17">
        <v>4.0882208354968</v>
      </c>
      <c r="DZ17" s="6">
        <v>4.0882208354968</v>
      </c>
      <c r="EA17" s="7">
        <v>0</v>
      </c>
      <c r="EB17">
        <v>4.0882208354968</v>
      </c>
      <c r="ED17" s="6">
        <v>4.0882208354968</v>
      </c>
      <c r="EE17" s="7">
        <v>0</v>
      </c>
      <c r="EF17">
        <v>4.0882208354968</v>
      </c>
      <c r="EH17" s="6">
        <v>4.0882208354968</v>
      </c>
      <c r="EI17" s="7">
        <v>0</v>
      </c>
      <c r="EJ17">
        <v>4.0882208354968</v>
      </c>
      <c r="EL17" s="6">
        <v>4.0882208354968</v>
      </c>
      <c r="EM17" s="7">
        <v>0</v>
      </c>
      <c r="EN17">
        <v>4.0882208354968</v>
      </c>
      <c r="EP17" s="6">
        <v>4.0882208354968</v>
      </c>
      <c r="EQ17" s="7">
        <v>0</v>
      </c>
      <c r="ER17">
        <v>4.0882208354968</v>
      </c>
      <c r="ET17" s="6">
        <v>4.0882208354968</v>
      </c>
      <c r="EU17" s="7">
        <v>0</v>
      </c>
      <c r="EV17">
        <v>4.0882208354968</v>
      </c>
      <c r="EX17" s="6">
        <v>4.0882208354968</v>
      </c>
      <c r="EY17" s="7">
        <v>0</v>
      </c>
      <c r="EZ17">
        <v>4.0882208354968</v>
      </c>
    </row>
    <row r="18" spans="1:156" ht="16.5" thickBot="1" thickTop="1">
      <c r="A18" s="5">
        <v>16</v>
      </c>
      <c r="B18" s="6">
        <v>13.4081294079412</v>
      </c>
      <c r="C18" s="7">
        <v>0</v>
      </c>
      <c r="D18">
        <v>13.4081294079412</v>
      </c>
      <c r="F18" s="6">
        <v>8.96407309397657</v>
      </c>
      <c r="G18" s="18">
        <v>1.44224177442872</v>
      </c>
      <c r="H18">
        <v>10.4063148684053</v>
      </c>
      <c r="I18" s="8">
        <f>POWER((H18-H109),2)</f>
        <v>50.28599208658184</v>
      </c>
      <c r="J18" s="6">
        <v>10.6141150088284</v>
      </c>
      <c r="K18" s="20">
        <v>7.6584016980277</v>
      </c>
      <c r="L18" s="8">
        <v>18.2725167068561</v>
      </c>
      <c r="M18" s="8">
        <f t="shared" si="0"/>
        <v>1.2553844199980997</v>
      </c>
      <c r="N18" s="6">
        <v>9.47870461058726</v>
      </c>
      <c r="O18" s="20">
        <v>4.84890282865302</v>
      </c>
      <c r="P18" s="8">
        <v>14.3276074392403</v>
      </c>
      <c r="Q18" s="8">
        <f t="shared" si="1"/>
        <v>0.7214199757516544</v>
      </c>
      <c r="R18" s="6">
        <v>7.80054919444095</v>
      </c>
      <c r="S18" s="20">
        <v>1.63744412309023</v>
      </c>
      <c r="T18" s="8">
        <v>9.43799331753118</v>
      </c>
      <c r="U18" s="8">
        <f t="shared" si="2"/>
        <v>0.6329243261201741</v>
      </c>
      <c r="V18" s="6">
        <v>7.11820483128825</v>
      </c>
      <c r="W18" s="20">
        <v>0.510572326667308</v>
      </c>
      <c r="X18" s="8">
        <v>7.62877715795556</v>
      </c>
      <c r="Y18">
        <f t="shared" si="3"/>
        <v>1.809934897396299</v>
      </c>
      <c r="Z18" s="6">
        <v>7.18714687835681</v>
      </c>
      <c r="AA18" s="20">
        <v>0.655901256929168</v>
      </c>
      <c r="AB18" s="8">
        <v>7.84304813528598</v>
      </c>
      <c r="AC18">
        <f t="shared" si="4"/>
        <v>0.234268206010417</v>
      </c>
      <c r="AD18" s="6">
        <v>5.71390989676483</v>
      </c>
      <c r="AE18" s="20">
        <v>1.03412722989486</v>
      </c>
      <c r="AF18" s="8">
        <v>6.74803712665968</v>
      </c>
      <c r="AG18">
        <f t="shared" si="5"/>
        <v>1.1673951567617185</v>
      </c>
      <c r="AH18" s="6">
        <v>5.26650000320514</v>
      </c>
      <c r="AI18" s="20">
        <v>0.322078219281748</v>
      </c>
      <c r="AJ18" s="8">
        <v>5.58857822248689</v>
      </c>
      <c r="AK18">
        <f t="shared" si="6"/>
        <v>3.3582888616998803</v>
      </c>
      <c r="AL18" s="6">
        <v>4.81152916931091</v>
      </c>
      <c r="AM18" s="20">
        <v>0.785683676978959</v>
      </c>
      <c r="AN18" s="8">
        <v>5.59721284628986</v>
      </c>
      <c r="AO18">
        <f t="shared" si="7"/>
        <v>3.1135992881270487</v>
      </c>
      <c r="AP18" s="6">
        <v>5.00651666955129</v>
      </c>
      <c r="AQ18" s="7">
        <v>0</v>
      </c>
      <c r="AR18" s="8">
        <v>5.00651666955129</v>
      </c>
      <c r="AT18" s="6">
        <v>0</v>
      </c>
      <c r="AU18" s="7">
        <v>0</v>
      </c>
      <c r="AV18">
        <v>0</v>
      </c>
      <c r="AX18" s="6">
        <v>0</v>
      </c>
      <c r="AY18" s="7">
        <v>0</v>
      </c>
      <c r="AZ18">
        <v>0</v>
      </c>
      <c r="BB18" s="6">
        <v>0</v>
      </c>
      <c r="BC18" s="7">
        <v>0</v>
      </c>
      <c r="BD18">
        <v>0</v>
      </c>
      <c r="BF18" s="6">
        <v>0</v>
      </c>
      <c r="BG18" s="7">
        <v>0</v>
      </c>
      <c r="BH18">
        <v>0</v>
      </c>
      <c r="BJ18" s="6">
        <v>0</v>
      </c>
      <c r="BK18" s="7">
        <v>0</v>
      </c>
      <c r="BL18">
        <v>0</v>
      </c>
      <c r="BN18" s="6">
        <v>0</v>
      </c>
      <c r="BO18" s="7">
        <v>0</v>
      </c>
      <c r="BP18">
        <v>0</v>
      </c>
      <c r="BR18" s="6">
        <v>0</v>
      </c>
      <c r="BS18" s="7">
        <v>0</v>
      </c>
      <c r="BT18">
        <v>0</v>
      </c>
      <c r="BV18" s="6">
        <v>0</v>
      </c>
      <c r="BW18" s="7">
        <v>0</v>
      </c>
      <c r="BX18">
        <v>0</v>
      </c>
      <c r="BZ18" s="6">
        <v>0</v>
      </c>
      <c r="CA18" s="7">
        <v>0</v>
      </c>
      <c r="CB18">
        <v>0</v>
      </c>
      <c r="CD18" s="6">
        <v>0</v>
      </c>
      <c r="CE18" s="7">
        <v>0</v>
      </c>
      <c r="CF18">
        <v>0</v>
      </c>
      <c r="CH18" s="6">
        <v>0</v>
      </c>
      <c r="CI18" s="7">
        <v>0</v>
      </c>
      <c r="CJ18">
        <v>0</v>
      </c>
      <c r="CL18" s="6">
        <v>0</v>
      </c>
      <c r="CM18" s="7">
        <v>0</v>
      </c>
      <c r="CN18">
        <v>0</v>
      </c>
      <c r="CP18" s="6">
        <v>0</v>
      </c>
      <c r="CQ18" s="7">
        <v>0</v>
      </c>
      <c r="CR18">
        <v>0</v>
      </c>
      <c r="CT18" s="6">
        <v>0</v>
      </c>
      <c r="CU18" s="7">
        <v>0</v>
      </c>
      <c r="CV18">
        <v>0</v>
      </c>
      <c r="CX18" s="6">
        <v>0</v>
      </c>
      <c r="CY18" s="7">
        <v>0</v>
      </c>
      <c r="CZ18">
        <v>0</v>
      </c>
      <c r="DB18" s="6">
        <v>0</v>
      </c>
      <c r="DC18" s="7">
        <v>0</v>
      </c>
      <c r="DD18">
        <v>0</v>
      </c>
      <c r="DF18" s="6">
        <v>0</v>
      </c>
      <c r="DG18" s="7">
        <v>0</v>
      </c>
      <c r="DH18">
        <v>0</v>
      </c>
      <c r="DJ18" s="6">
        <v>0</v>
      </c>
      <c r="DK18" s="7">
        <v>0</v>
      </c>
      <c r="DL18">
        <v>0</v>
      </c>
      <c r="DN18" s="6">
        <v>0</v>
      </c>
      <c r="DO18" s="7">
        <v>0</v>
      </c>
      <c r="DP18">
        <v>0</v>
      </c>
      <c r="DR18" s="6">
        <v>0</v>
      </c>
      <c r="DS18" s="7">
        <v>0</v>
      </c>
      <c r="DT18">
        <v>0</v>
      </c>
      <c r="DV18" s="6">
        <v>0</v>
      </c>
      <c r="DW18" s="7">
        <v>0</v>
      </c>
      <c r="DX18">
        <v>0</v>
      </c>
      <c r="DZ18" s="6">
        <v>0</v>
      </c>
      <c r="EA18" s="7">
        <v>0</v>
      </c>
      <c r="EB18">
        <v>0</v>
      </c>
      <c r="ED18" s="6">
        <v>0</v>
      </c>
      <c r="EE18" s="7">
        <v>0</v>
      </c>
      <c r="EF18">
        <v>0</v>
      </c>
      <c r="EH18" s="6">
        <v>0</v>
      </c>
      <c r="EI18" s="7">
        <v>0</v>
      </c>
      <c r="EJ18">
        <v>0</v>
      </c>
      <c r="EL18" s="6">
        <v>0</v>
      </c>
      <c r="EM18" s="7">
        <v>0</v>
      </c>
      <c r="EN18">
        <v>0</v>
      </c>
      <c r="EP18" s="6">
        <v>0</v>
      </c>
      <c r="EQ18" s="7">
        <v>0</v>
      </c>
      <c r="ER18">
        <v>0</v>
      </c>
      <c r="ET18" s="6">
        <v>0</v>
      </c>
      <c r="EU18" s="7">
        <v>0</v>
      </c>
      <c r="EV18">
        <v>0</v>
      </c>
      <c r="EX18" s="6">
        <v>0</v>
      </c>
      <c r="EY18" s="7">
        <v>0</v>
      </c>
      <c r="EZ18">
        <v>0</v>
      </c>
    </row>
    <row r="19" spans="1:156" ht="16.5" thickBot="1" thickTop="1">
      <c r="A19" s="5">
        <v>17</v>
      </c>
      <c r="B19" s="6">
        <v>13.4081294079412</v>
      </c>
      <c r="C19" s="7">
        <v>0</v>
      </c>
      <c r="D19">
        <v>13.4081294079412</v>
      </c>
      <c r="F19" s="6">
        <v>13.4081294079412</v>
      </c>
      <c r="G19" s="7">
        <v>0</v>
      </c>
      <c r="H19">
        <v>13.4081294079412</v>
      </c>
      <c r="I19" s="8"/>
      <c r="J19" s="6">
        <v>12.4427812445755</v>
      </c>
      <c r="K19" s="20">
        <v>15.1773610932495</v>
      </c>
      <c r="L19" s="8">
        <v>27.6201423378249</v>
      </c>
      <c r="M19" s="8">
        <f t="shared" si="0"/>
        <v>67.6865934925297</v>
      </c>
      <c r="N19" s="6">
        <v>9.19854979406695</v>
      </c>
      <c r="O19" s="20">
        <v>4.45072436113037</v>
      </c>
      <c r="P19" s="8">
        <v>13.6492741551973</v>
      </c>
      <c r="Q19" s="8">
        <f t="shared" si="1"/>
        <v>0.029251661103492657</v>
      </c>
      <c r="R19" s="6">
        <v>7.40940095659855</v>
      </c>
      <c r="S19" s="20">
        <v>2.92193673260433</v>
      </c>
      <c r="T19" s="8">
        <v>10.3313376892029</v>
      </c>
      <c r="U19" s="8">
        <f t="shared" si="2"/>
        <v>0.00956072478863039</v>
      </c>
      <c r="V19" s="6">
        <v>6.63229653772897</v>
      </c>
      <c r="W19" s="20">
        <v>1.7836936035812</v>
      </c>
      <c r="X19" s="8">
        <v>8.41599014131017</v>
      </c>
      <c r="Y19">
        <f t="shared" si="3"/>
        <v>0.3115037678340079</v>
      </c>
      <c r="Z19" s="6">
        <v>6.80447762445366</v>
      </c>
      <c r="AA19" s="20">
        <v>1.13026888698722</v>
      </c>
      <c r="AB19" s="8">
        <v>7.93474651144088</v>
      </c>
      <c r="AC19">
        <f t="shared" si="4"/>
        <v>0.15391045756796276</v>
      </c>
      <c r="AD19" s="6">
        <v>6.87733870316618</v>
      </c>
      <c r="AE19" s="20">
        <v>1.97845148912676</v>
      </c>
      <c r="AF19" s="8">
        <v>8.85579019229294</v>
      </c>
      <c r="AG19">
        <f t="shared" si="5"/>
        <v>1.0553297637295107</v>
      </c>
      <c r="AH19" s="6">
        <v>7.39730625372597</v>
      </c>
      <c r="AI19" s="20">
        <v>0.870175253142679</v>
      </c>
      <c r="AJ19" s="8">
        <v>8.26748150686865</v>
      </c>
      <c r="AK19">
        <f t="shared" si="6"/>
        <v>0.7162910859700053</v>
      </c>
      <c r="AL19" s="6">
        <v>6.87761111431625</v>
      </c>
      <c r="AM19" s="20">
        <v>0.545213125830496</v>
      </c>
      <c r="AN19" s="8">
        <v>7.42282424014675</v>
      </c>
      <c r="AO19">
        <f t="shared" si="7"/>
        <v>0.0037297886421963846</v>
      </c>
      <c r="AP19" s="6">
        <v>6.8060781283053</v>
      </c>
      <c r="AQ19" s="19">
        <v>0.663366220118971</v>
      </c>
      <c r="AR19" s="8">
        <v>7.46944434842427</v>
      </c>
      <c r="AS19">
        <f t="shared" si="8"/>
        <v>0.2848225531773554</v>
      </c>
      <c r="AT19" s="6">
        <v>8.60563958705931</v>
      </c>
      <c r="AU19" s="18">
        <v>0.508519530677898</v>
      </c>
      <c r="AV19">
        <v>9.11415911773721</v>
      </c>
      <c r="AW19">
        <f>POWER((AV19-$AV$109),2)</f>
        <v>4.758817433515792</v>
      </c>
      <c r="AX19" s="6">
        <v>8.60563958705931</v>
      </c>
      <c r="AY19" s="18">
        <v>0.508519530677898</v>
      </c>
      <c r="AZ19">
        <v>9.11415911773721</v>
      </c>
      <c r="BA19">
        <f>POWER((AZ19-$AZ$109),2)</f>
        <v>5.0600238224673495</v>
      </c>
      <c r="BB19" s="6">
        <v>8.60563958705931</v>
      </c>
      <c r="BC19" s="18">
        <v>0.508519530677898</v>
      </c>
      <c r="BD19">
        <v>9.11415911773721</v>
      </c>
      <c r="BE19">
        <f>POWER((BD19-$BD$109),2)</f>
        <v>3.146123368030195</v>
      </c>
      <c r="BF19" s="6">
        <v>8.60563958705931</v>
      </c>
      <c r="BG19" s="18">
        <v>0.508519530677898</v>
      </c>
      <c r="BH19">
        <v>9.11415911773721</v>
      </c>
      <c r="BI19">
        <f>POWER((BH19-$BH$109),2)</f>
        <v>1.3362599572016376</v>
      </c>
      <c r="BJ19" s="6">
        <v>7.96892292135418</v>
      </c>
      <c r="BK19" s="18">
        <v>0.508519530677898</v>
      </c>
      <c r="BL19">
        <v>8.47744245203208</v>
      </c>
      <c r="BM19">
        <f>POWER((BL19-$BL$109),2)</f>
        <v>0.40306807893617913</v>
      </c>
      <c r="BN19" s="6">
        <v>0</v>
      </c>
      <c r="BO19" s="7">
        <v>0</v>
      </c>
      <c r="BP19">
        <v>0</v>
      </c>
      <c r="BR19" s="6">
        <v>0</v>
      </c>
      <c r="BS19" s="7">
        <v>0</v>
      </c>
      <c r="BT19">
        <v>0</v>
      </c>
      <c r="BV19" s="6">
        <v>0</v>
      </c>
      <c r="BW19" s="7">
        <v>0</v>
      </c>
      <c r="BX19">
        <v>0</v>
      </c>
      <c r="BZ19" s="6">
        <v>0</v>
      </c>
      <c r="CA19" s="7">
        <v>0</v>
      </c>
      <c r="CB19">
        <v>0</v>
      </c>
      <c r="CD19" s="6">
        <v>0</v>
      </c>
      <c r="CE19" s="7">
        <v>0</v>
      </c>
      <c r="CF19">
        <v>0</v>
      </c>
      <c r="CH19" s="6">
        <v>0</v>
      </c>
      <c r="CI19" s="7">
        <v>0</v>
      </c>
      <c r="CJ19">
        <v>0</v>
      </c>
      <c r="CL19" s="6">
        <v>0</v>
      </c>
      <c r="CM19" s="7">
        <v>0</v>
      </c>
      <c r="CN19">
        <v>0</v>
      </c>
      <c r="CP19" s="6">
        <v>0</v>
      </c>
      <c r="CQ19" s="7">
        <v>0</v>
      </c>
      <c r="CR19">
        <v>0</v>
      </c>
      <c r="CT19" s="6">
        <v>0</v>
      </c>
      <c r="CU19" s="7">
        <v>0</v>
      </c>
      <c r="CV19">
        <v>0</v>
      </c>
      <c r="CX19" s="6">
        <v>0</v>
      </c>
      <c r="CY19" s="7">
        <v>0</v>
      </c>
      <c r="CZ19">
        <v>0</v>
      </c>
      <c r="DB19" s="6">
        <v>0</v>
      </c>
      <c r="DC19" s="7">
        <v>0</v>
      </c>
      <c r="DD19">
        <v>0</v>
      </c>
      <c r="DF19" s="6">
        <v>0</v>
      </c>
      <c r="DG19" s="7">
        <v>0</v>
      </c>
      <c r="DH19">
        <v>0</v>
      </c>
      <c r="DJ19" s="6">
        <v>0</v>
      </c>
      <c r="DK19" s="7">
        <v>0</v>
      </c>
      <c r="DL19">
        <v>0</v>
      </c>
      <c r="DN19" s="6">
        <v>0</v>
      </c>
      <c r="DO19" s="7">
        <v>0</v>
      </c>
      <c r="DP19">
        <v>0</v>
      </c>
      <c r="DR19" s="6">
        <v>0</v>
      </c>
      <c r="DS19" s="7">
        <v>0</v>
      </c>
      <c r="DT19">
        <v>0</v>
      </c>
      <c r="DV19" s="6">
        <v>0</v>
      </c>
      <c r="DW19" s="7">
        <v>0</v>
      </c>
      <c r="DX19">
        <v>0</v>
      </c>
      <c r="DZ19" s="6">
        <v>0</v>
      </c>
      <c r="EA19" s="7">
        <v>0</v>
      </c>
      <c r="EB19">
        <v>0</v>
      </c>
      <c r="ED19" s="6">
        <v>0</v>
      </c>
      <c r="EE19" s="7">
        <v>0</v>
      </c>
      <c r="EF19">
        <v>0</v>
      </c>
      <c r="EH19" s="6">
        <v>0</v>
      </c>
      <c r="EI19" s="7">
        <v>0</v>
      </c>
      <c r="EJ19">
        <v>0</v>
      </c>
      <c r="EL19" s="6">
        <v>0</v>
      </c>
      <c r="EM19" s="7">
        <v>0</v>
      </c>
      <c r="EN19">
        <v>0</v>
      </c>
      <c r="EP19" s="6">
        <v>0</v>
      </c>
      <c r="EQ19" s="7">
        <v>0</v>
      </c>
      <c r="ER19">
        <v>0</v>
      </c>
      <c r="ET19" s="6">
        <v>0</v>
      </c>
      <c r="EU19" s="7">
        <v>0</v>
      </c>
      <c r="EV19">
        <v>0</v>
      </c>
      <c r="EX19" s="6">
        <v>0</v>
      </c>
      <c r="EY19" s="7">
        <v>0</v>
      </c>
      <c r="EZ19">
        <v>0</v>
      </c>
    </row>
    <row r="20" spans="1:156" ht="16.5" thickBot="1" thickTop="1">
      <c r="A20" s="5">
        <v>18</v>
      </c>
      <c r="B20" s="6">
        <v>13.4081294079412</v>
      </c>
      <c r="C20" s="7">
        <v>0</v>
      </c>
      <c r="D20">
        <v>13.4081294079412</v>
      </c>
      <c r="F20" s="6">
        <v>13.4081294079412</v>
      </c>
      <c r="G20" s="7">
        <v>0</v>
      </c>
      <c r="H20">
        <v>13.4081294079412</v>
      </c>
      <c r="I20" s="8"/>
      <c r="J20" s="6">
        <v>11.052047891045</v>
      </c>
      <c r="K20" s="20">
        <v>7.996785532753</v>
      </c>
      <c r="L20" s="8">
        <v>19.048833423798</v>
      </c>
      <c r="M20" s="8">
        <f t="shared" si="0"/>
        <v>0.11842041206547094</v>
      </c>
      <c r="N20" s="6">
        <v>9.48585035589235</v>
      </c>
      <c r="O20" s="20">
        <v>4.94223367305907</v>
      </c>
      <c r="P20" s="8">
        <v>14.4280840289514</v>
      </c>
      <c r="Q20" s="8">
        <f t="shared" si="1"/>
        <v>0.9021980083550242</v>
      </c>
      <c r="R20" s="6">
        <v>8.10012293697145</v>
      </c>
      <c r="S20" s="20">
        <v>3.22808152595163</v>
      </c>
      <c r="T20" s="8">
        <v>11.3282044629231</v>
      </c>
      <c r="U20" s="8">
        <f t="shared" si="2"/>
        <v>1.1982492797763868</v>
      </c>
      <c r="V20" s="6">
        <v>7.61727967678893</v>
      </c>
      <c r="W20" s="20">
        <v>2.10528884153445</v>
      </c>
      <c r="X20" s="8">
        <v>9.72256851832338</v>
      </c>
      <c r="Y20">
        <f t="shared" si="3"/>
        <v>0.5601821193468152</v>
      </c>
      <c r="Z20" s="6">
        <v>7.72297469592864</v>
      </c>
      <c r="AA20" s="20">
        <v>1.52974912684793</v>
      </c>
      <c r="AB20" s="8">
        <v>9.25272382277657</v>
      </c>
      <c r="AC20">
        <f t="shared" si="4"/>
        <v>0.8568521342315234</v>
      </c>
      <c r="AD20" s="6">
        <v>7.27240238499658</v>
      </c>
      <c r="AE20" s="20">
        <v>0.0373620043878029</v>
      </c>
      <c r="AF20" s="8">
        <v>7.30976438938438</v>
      </c>
      <c r="AG20">
        <f t="shared" si="5"/>
        <v>0.26908429853831245</v>
      </c>
      <c r="AH20" s="6">
        <v>9.36196797297177</v>
      </c>
      <c r="AI20" s="20">
        <v>0.511832488633262</v>
      </c>
      <c r="AJ20" s="8">
        <v>9.87380046160503</v>
      </c>
      <c r="AK20">
        <f t="shared" si="6"/>
        <v>6.015535050953339</v>
      </c>
      <c r="AL20" s="6">
        <v>6.71311667083335</v>
      </c>
      <c r="AM20" s="20">
        <v>0.315456103711766</v>
      </c>
      <c r="AN20" s="8">
        <v>7.02857277454511</v>
      </c>
      <c r="AO20">
        <f t="shared" si="7"/>
        <v>0.11100855925441427</v>
      </c>
      <c r="AP20" s="6">
        <v>6.91228125420674</v>
      </c>
      <c r="AQ20" s="20">
        <v>0.309300158067846</v>
      </c>
      <c r="AR20" s="8">
        <v>7.22158141227459</v>
      </c>
      <c r="AS20">
        <f t="shared" si="8"/>
        <v>0.08169579137023757</v>
      </c>
      <c r="AT20" s="6">
        <v>9.62255624891826</v>
      </c>
      <c r="AU20" s="7">
        <v>0</v>
      </c>
      <c r="AV20">
        <v>9.62255624891826</v>
      </c>
      <c r="AX20" s="6">
        <v>9.62255624891826</v>
      </c>
      <c r="AY20" s="7">
        <v>0</v>
      </c>
      <c r="AZ20">
        <v>9.62255624891826</v>
      </c>
      <c r="BB20" s="6">
        <v>9.62255624891826</v>
      </c>
      <c r="BC20" s="7">
        <v>0</v>
      </c>
      <c r="BD20">
        <v>9.62255624891826</v>
      </c>
      <c r="BF20" s="6">
        <v>9.62255624891826</v>
      </c>
      <c r="BG20" s="7">
        <v>0</v>
      </c>
      <c r="BH20">
        <v>9.62255624891826</v>
      </c>
      <c r="BJ20" s="6">
        <v>9.62255624891826</v>
      </c>
      <c r="BK20" s="7">
        <v>0</v>
      </c>
      <c r="BL20">
        <v>9.62255624891826</v>
      </c>
      <c r="BN20" s="6">
        <v>9.62255624891826</v>
      </c>
      <c r="BO20" s="7">
        <v>0</v>
      </c>
      <c r="BP20">
        <v>9.62255624891826</v>
      </c>
      <c r="BR20" s="6">
        <v>9.62255624891826</v>
      </c>
      <c r="BS20" s="7">
        <v>0</v>
      </c>
      <c r="BT20">
        <v>9.62255624891826</v>
      </c>
      <c r="BV20" s="6">
        <v>9.76140417171476</v>
      </c>
      <c r="BW20" s="7">
        <v>0</v>
      </c>
      <c r="BX20">
        <v>9.76140417171476</v>
      </c>
      <c r="BZ20" s="6">
        <v>9.76140417171476</v>
      </c>
      <c r="CA20" s="7">
        <v>0</v>
      </c>
      <c r="CB20">
        <v>9.76140417171476</v>
      </c>
      <c r="CD20" s="6">
        <v>9.76140417171476</v>
      </c>
      <c r="CE20" s="7">
        <v>0</v>
      </c>
      <c r="CF20">
        <v>9.76140417171476</v>
      </c>
      <c r="CH20" s="6">
        <v>9.76140417171476</v>
      </c>
      <c r="CI20" s="7">
        <v>0</v>
      </c>
      <c r="CJ20">
        <v>9.76140417171476</v>
      </c>
      <c r="CL20" s="6">
        <v>9.76140417171476</v>
      </c>
      <c r="CM20" s="7">
        <v>0</v>
      </c>
      <c r="CN20">
        <v>9.76140417171476</v>
      </c>
      <c r="CP20" s="6">
        <v>9.76140417171476</v>
      </c>
      <c r="CQ20" s="7">
        <v>0</v>
      </c>
      <c r="CR20">
        <v>9.76140417171476</v>
      </c>
      <c r="CT20" s="6">
        <v>9.76140417171476</v>
      </c>
      <c r="CU20" s="7">
        <v>0</v>
      </c>
      <c r="CV20">
        <v>9.76140417171476</v>
      </c>
      <c r="CX20" s="6">
        <v>9.76140417171476</v>
      </c>
      <c r="CY20" s="7">
        <v>0</v>
      </c>
      <c r="CZ20">
        <v>9.76140417171476</v>
      </c>
      <c r="DB20" s="6">
        <v>9.76140417171476</v>
      </c>
      <c r="DC20" s="7">
        <v>0</v>
      </c>
      <c r="DD20">
        <v>9.76140417171476</v>
      </c>
      <c r="DF20" s="6">
        <v>9.76140417171476</v>
      </c>
      <c r="DG20" s="7">
        <v>0</v>
      </c>
      <c r="DH20">
        <v>9.76140417171476</v>
      </c>
      <c r="DJ20" s="6">
        <v>9.76140417171476</v>
      </c>
      <c r="DK20" s="7">
        <v>0</v>
      </c>
      <c r="DL20">
        <v>9.76140417171476</v>
      </c>
      <c r="DN20" s="6">
        <v>9.76140417171476</v>
      </c>
      <c r="DO20" s="7">
        <v>0</v>
      </c>
      <c r="DP20">
        <v>9.76140417171476</v>
      </c>
      <c r="DR20" s="6">
        <v>6.84310833766027</v>
      </c>
      <c r="DS20" s="7">
        <v>0</v>
      </c>
      <c r="DT20">
        <v>6.84310833766027</v>
      </c>
      <c r="DV20" s="6">
        <v>6.84310833766027</v>
      </c>
      <c r="DW20" s="7">
        <v>0</v>
      </c>
      <c r="DX20">
        <v>6.84310833766027</v>
      </c>
      <c r="DZ20" s="6">
        <v>6.84310833766027</v>
      </c>
      <c r="EA20" s="7">
        <v>0</v>
      </c>
      <c r="EB20">
        <v>6.84310833766027</v>
      </c>
      <c r="ED20" s="6">
        <v>6.84310833766027</v>
      </c>
      <c r="EE20" s="7">
        <v>0</v>
      </c>
      <c r="EF20">
        <v>6.84310833766027</v>
      </c>
      <c r="EH20" s="6">
        <v>6.84310833766027</v>
      </c>
      <c r="EI20" s="7">
        <v>0</v>
      </c>
      <c r="EJ20">
        <v>6.84310833766027</v>
      </c>
      <c r="EL20" s="6">
        <v>6.84310833766027</v>
      </c>
      <c r="EM20" s="7">
        <v>0</v>
      </c>
      <c r="EN20">
        <v>6.84310833766027</v>
      </c>
      <c r="EP20" s="6">
        <v>6.84310833766027</v>
      </c>
      <c r="EQ20" s="7">
        <v>0</v>
      </c>
      <c r="ER20">
        <v>6.84310833766027</v>
      </c>
      <c r="ET20" s="6">
        <v>6.84310833766027</v>
      </c>
      <c r="EU20" s="7">
        <v>0</v>
      </c>
      <c r="EV20">
        <v>6.84310833766027</v>
      </c>
      <c r="EX20" s="6">
        <v>0</v>
      </c>
      <c r="EY20" s="7">
        <v>0</v>
      </c>
      <c r="EZ20">
        <v>0</v>
      </c>
    </row>
    <row r="21" spans="1:156" ht="16.5" thickBot="1" thickTop="1">
      <c r="A21" s="5">
        <v>19</v>
      </c>
      <c r="B21" s="6">
        <v>13.4081294079412</v>
      </c>
      <c r="C21" s="7">
        <v>0</v>
      </c>
      <c r="D21">
        <v>13.4081294079412</v>
      </c>
      <c r="F21" s="6">
        <v>13.4081294079412</v>
      </c>
      <c r="G21" s="7">
        <v>0</v>
      </c>
      <c r="H21">
        <v>13.4081294079412</v>
      </c>
      <c r="I21" s="8"/>
      <c r="J21" s="6">
        <v>10.2354374161112</v>
      </c>
      <c r="K21" s="20">
        <v>8.01310184429915</v>
      </c>
      <c r="L21" s="8">
        <v>18.2485392604103</v>
      </c>
      <c r="M21" s="8">
        <f t="shared" si="0"/>
        <v>1.3096898887324946</v>
      </c>
      <c r="N21" s="6">
        <v>8.8986566107211</v>
      </c>
      <c r="O21" s="20">
        <v>4.90862962417683</v>
      </c>
      <c r="P21" s="8">
        <v>13.8072862348979</v>
      </c>
      <c r="Q21" s="8">
        <f t="shared" si="1"/>
        <v>0.10826946015799321</v>
      </c>
      <c r="R21" s="6">
        <v>8.42681021975773</v>
      </c>
      <c r="S21" s="20">
        <v>2.96216664399926</v>
      </c>
      <c r="T21" s="8">
        <v>11.388976863757</v>
      </c>
      <c r="U21" s="8">
        <f t="shared" si="2"/>
        <v>1.3349910629380435</v>
      </c>
      <c r="V21" s="6">
        <v>8.70777487387369</v>
      </c>
      <c r="W21" s="20">
        <v>1.43208618477095</v>
      </c>
      <c r="X21" s="8">
        <v>10.1398610586446</v>
      </c>
      <c r="Y21">
        <f t="shared" si="3"/>
        <v>1.3589630169975107</v>
      </c>
      <c r="Z21" s="6">
        <v>7.08921254678097</v>
      </c>
      <c r="AA21" s="20">
        <v>1.60395081783434</v>
      </c>
      <c r="AB21" s="8">
        <v>8.6931633646153</v>
      </c>
      <c r="AC21">
        <f t="shared" si="4"/>
        <v>0.13403112835525224</v>
      </c>
      <c r="AD21" s="6">
        <v>6.78630193436092</v>
      </c>
      <c r="AE21" s="20">
        <v>1.25961609727309</v>
      </c>
      <c r="AF21" s="8">
        <v>8.04591803163402</v>
      </c>
      <c r="AG21">
        <f t="shared" si="5"/>
        <v>0.04727157923350959</v>
      </c>
      <c r="AH21" s="6">
        <v>5.24688327002053</v>
      </c>
      <c r="AI21" s="20">
        <v>1.53809096386453</v>
      </c>
      <c r="AJ21" s="8">
        <v>6.78497423388506</v>
      </c>
      <c r="AK21">
        <f t="shared" si="6"/>
        <v>0.4047090319546069</v>
      </c>
      <c r="AL21" s="6">
        <v>7.43433646308095</v>
      </c>
      <c r="AM21" s="20">
        <v>0.624726656914337</v>
      </c>
      <c r="AN21" s="8">
        <v>8.05906311999528</v>
      </c>
      <c r="AO21">
        <f t="shared" si="7"/>
        <v>0.48624245696889845</v>
      </c>
      <c r="AP21" s="6">
        <v>6.57894792087341</v>
      </c>
      <c r="AQ21" s="20">
        <v>0.0846601655779881</v>
      </c>
      <c r="AR21" s="8">
        <v>6.6636080864514</v>
      </c>
      <c r="AS21">
        <f t="shared" si="8"/>
        <v>0.07406484383992859</v>
      </c>
      <c r="AT21" s="6">
        <v>6.57894792087341</v>
      </c>
      <c r="AU21" s="18">
        <v>0.786128232160859</v>
      </c>
      <c r="AV21">
        <v>7.36507615303427</v>
      </c>
      <c r="AW21">
        <f>POWER((AV21-$AV$109),2)</f>
        <v>0.1869597519417721</v>
      </c>
      <c r="AX21" s="6">
        <v>0</v>
      </c>
      <c r="AY21" s="7">
        <v>0</v>
      </c>
      <c r="AZ21">
        <v>0</v>
      </c>
      <c r="BB21" s="6">
        <v>0</v>
      </c>
      <c r="BC21" s="7">
        <v>0</v>
      </c>
      <c r="BD21">
        <v>0</v>
      </c>
      <c r="BF21" s="6">
        <v>0</v>
      </c>
      <c r="BG21" s="7">
        <v>0</v>
      </c>
      <c r="BH21">
        <v>0</v>
      </c>
      <c r="BJ21" s="6">
        <v>0</v>
      </c>
      <c r="BK21" s="7">
        <v>0</v>
      </c>
      <c r="BL21">
        <v>0</v>
      </c>
      <c r="BN21" s="6">
        <v>0</v>
      </c>
      <c r="BO21" s="7">
        <v>0</v>
      </c>
      <c r="BP21">
        <v>0</v>
      </c>
      <c r="BR21" s="6">
        <v>0</v>
      </c>
      <c r="BS21" s="7">
        <v>0</v>
      </c>
      <c r="BT21">
        <v>0</v>
      </c>
      <c r="BV21" s="6">
        <v>0</v>
      </c>
      <c r="BW21" s="7">
        <v>0</v>
      </c>
      <c r="BX21">
        <v>0</v>
      </c>
      <c r="BZ21" s="6">
        <v>0</v>
      </c>
      <c r="CA21" s="7">
        <v>0</v>
      </c>
      <c r="CB21">
        <v>0</v>
      </c>
      <c r="CD21" s="6">
        <v>0</v>
      </c>
      <c r="CE21" s="7">
        <v>0</v>
      </c>
      <c r="CF21">
        <v>0</v>
      </c>
      <c r="CH21" s="6">
        <v>0</v>
      </c>
      <c r="CI21" s="7">
        <v>0</v>
      </c>
      <c r="CJ21">
        <v>0</v>
      </c>
      <c r="CL21" s="6">
        <v>0</v>
      </c>
      <c r="CM21" s="7">
        <v>0</v>
      </c>
      <c r="CN21">
        <v>0</v>
      </c>
      <c r="CP21" s="6">
        <v>0</v>
      </c>
      <c r="CQ21" s="7">
        <v>0</v>
      </c>
      <c r="CR21">
        <v>0</v>
      </c>
      <c r="CT21" s="6">
        <v>0</v>
      </c>
      <c r="CU21" s="7">
        <v>0</v>
      </c>
      <c r="CV21">
        <v>0</v>
      </c>
      <c r="CX21" s="6">
        <v>0</v>
      </c>
      <c r="CY21" s="7">
        <v>0</v>
      </c>
      <c r="CZ21">
        <v>0</v>
      </c>
      <c r="DB21" s="6">
        <v>0</v>
      </c>
      <c r="DC21" s="7">
        <v>0</v>
      </c>
      <c r="DD21">
        <v>0</v>
      </c>
      <c r="DF21" s="6">
        <v>0</v>
      </c>
      <c r="DG21" s="7">
        <v>0</v>
      </c>
      <c r="DH21">
        <v>0</v>
      </c>
      <c r="DJ21" s="6">
        <v>0</v>
      </c>
      <c r="DK21" s="7">
        <v>0</v>
      </c>
      <c r="DL21">
        <v>0</v>
      </c>
      <c r="DN21" s="6">
        <v>0</v>
      </c>
      <c r="DO21" s="7">
        <v>0</v>
      </c>
      <c r="DP21">
        <v>0</v>
      </c>
      <c r="DR21" s="6">
        <v>0</v>
      </c>
      <c r="DS21" s="7">
        <v>0</v>
      </c>
      <c r="DT21">
        <v>0</v>
      </c>
      <c r="DV21" s="6">
        <v>0</v>
      </c>
      <c r="DW21" s="7">
        <v>0</v>
      </c>
      <c r="DX21">
        <v>0</v>
      </c>
      <c r="DZ21" s="6">
        <v>0</v>
      </c>
      <c r="EA21" s="7">
        <v>0</v>
      </c>
      <c r="EB21">
        <v>0</v>
      </c>
      <c r="ED21" s="6">
        <v>0</v>
      </c>
      <c r="EE21" s="7">
        <v>0</v>
      </c>
      <c r="EF21">
        <v>0</v>
      </c>
      <c r="EH21" s="6">
        <v>0</v>
      </c>
      <c r="EI21" s="7">
        <v>0</v>
      </c>
      <c r="EJ21">
        <v>0</v>
      </c>
      <c r="EL21" s="6">
        <v>0</v>
      </c>
      <c r="EM21" s="7">
        <v>0</v>
      </c>
      <c r="EN21">
        <v>0</v>
      </c>
      <c r="EP21" s="6">
        <v>0</v>
      </c>
      <c r="EQ21" s="7">
        <v>0</v>
      </c>
      <c r="ER21">
        <v>0</v>
      </c>
      <c r="ET21" s="6">
        <v>0</v>
      </c>
      <c r="EU21" s="7">
        <v>0</v>
      </c>
      <c r="EV21">
        <v>0</v>
      </c>
      <c r="EX21" s="6">
        <v>0</v>
      </c>
      <c r="EY21" s="7">
        <v>0</v>
      </c>
      <c r="EZ21">
        <v>0</v>
      </c>
    </row>
    <row r="22" spans="1:156" ht="15.75" thickTop="1">
      <c r="A22" s="5">
        <v>20</v>
      </c>
      <c r="B22" s="6">
        <v>13.4081294079412</v>
      </c>
      <c r="C22" s="7">
        <v>0</v>
      </c>
      <c r="D22">
        <v>13.4081294079412</v>
      </c>
      <c r="F22" s="6">
        <v>13.4081294079412</v>
      </c>
      <c r="G22" s="7">
        <v>0</v>
      </c>
      <c r="H22">
        <v>13.4081294079412</v>
      </c>
      <c r="I22" s="8"/>
      <c r="J22" s="6">
        <v>10.7925367254131</v>
      </c>
      <c r="K22" s="20">
        <v>7.44228233847742</v>
      </c>
      <c r="L22" s="8">
        <v>18.2348190638905</v>
      </c>
      <c r="M22" s="8">
        <f t="shared" si="0"/>
        <v>1.341281380236621</v>
      </c>
      <c r="N22" s="6">
        <v>9.08087498876322</v>
      </c>
      <c r="O22" s="20">
        <v>4.10292978908518</v>
      </c>
      <c r="P22" s="8">
        <v>13.1838047778484</v>
      </c>
      <c r="Q22" s="8">
        <f t="shared" si="1"/>
        <v>0.08669385796073814</v>
      </c>
      <c r="R22" s="6">
        <v>8.50712310173884</v>
      </c>
      <c r="S22" s="20">
        <v>2.61572892452394</v>
      </c>
      <c r="T22" s="8">
        <v>11.1228520262628</v>
      </c>
      <c r="U22" s="8">
        <f t="shared" si="2"/>
        <v>0.7908425661033656</v>
      </c>
      <c r="V22" s="6">
        <v>7.27471063983936</v>
      </c>
      <c r="W22" s="20">
        <v>1.53890623161064</v>
      </c>
      <c r="X22" s="8">
        <v>8.81361687145</v>
      </c>
      <c r="Y22">
        <f t="shared" si="3"/>
        <v>0.02575976715510402</v>
      </c>
      <c r="Z22" s="6">
        <v>7.71083199485761</v>
      </c>
      <c r="AA22" s="20">
        <v>2.39045244221476</v>
      </c>
      <c r="AB22" s="8">
        <v>10.1012844370724</v>
      </c>
      <c r="AC22">
        <f t="shared" si="4"/>
        <v>3.1478697108004434</v>
      </c>
      <c r="AD22" s="6">
        <v>7.23857177345954</v>
      </c>
      <c r="AE22" s="20">
        <v>1.78613922670533</v>
      </c>
      <c r="AF22" s="8">
        <v>9.02471100016487</v>
      </c>
      <c r="AG22">
        <f t="shared" si="5"/>
        <v>1.430926141892994</v>
      </c>
      <c r="AH22" s="6">
        <v>4.95619083607373</v>
      </c>
      <c r="AI22" s="20">
        <v>0.32781568774616</v>
      </c>
      <c r="AJ22" s="8">
        <v>5.28400652381989</v>
      </c>
      <c r="AK22">
        <f t="shared" si="6"/>
        <v>4.567346717632951</v>
      </c>
      <c r="AL22" s="6">
        <v>4.67944896091748</v>
      </c>
      <c r="AM22" s="20">
        <v>0.724373063356808</v>
      </c>
      <c r="AN22" s="8">
        <v>5.40382202427428</v>
      </c>
      <c r="AO22">
        <f t="shared" si="7"/>
        <v>3.833490747596302</v>
      </c>
      <c r="AP22" s="6">
        <v>4.74653333589744</v>
      </c>
      <c r="AQ22" s="20">
        <v>0.281081079171707</v>
      </c>
      <c r="AR22" s="8">
        <v>5.02761441506915</v>
      </c>
      <c r="AS22">
        <f t="shared" si="8"/>
        <v>3.641006811151891</v>
      </c>
      <c r="AT22" s="6">
        <v>5.00651666955129</v>
      </c>
      <c r="AU22" s="7">
        <v>0</v>
      </c>
      <c r="AV22">
        <v>5.00651666955129</v>
      </c>
      <c r="AX22" s="6">
        <v>5.00651666955129</v>
      </c>
      <c r="AY22" s="7">
        <v>0</v>
      </c>
      <c r="AZ22">
        <v>5.00651666955129</v>
      </c>
      <c r="BB22" s="6">
        <v>0</v>
      </c>
      <c r="BC22" s="7">
        <v>0</v>
      </c>
      <c r="BD22">
        <v>0</v>
      </c>
      <c r="BF22" s="6">
        <v>0</v>
      </c>
      <c r="BG22" s="7">
        <v>0</v>
      </c>
      <c r="BH22">
        <v>0</v>
      </c>
      <c r="BJ22" s="6">
        <v>0</v>
      </c>
      <c r="BK22" s="7">
        <v>0</v>
      </c>
      <c r="BL22">
        <v>0</v>
      </c>
      <c r="BN22" s="6">
        <v>0</v>
      </c>
      <c r="BO22" s="7">
        <v>0</v>
      </c>
      <c r="BP22">
        <v>0</v>
      </c>
      <c r="BR22" s="6">
        <v>0</v>
      </c>
      <c r="BS22" s="7">
        <v>0</v>
      </c>
      <c r="BT22">
        <v>0</v>
      </c>
      <c r="BV22" s="6">
        <v>0</v>
      </c>
      <c r="BW22" s="7">
        <v>0</v>
      </c>
      <c r="BX22">
        <v>0</v>
      </c>
      <c r="BZ22" s="6">
        <v>0</v>
      </c>
      <c r="CA22" s="7">
        <v>0</v>
      </c>
      <c r="CB22">
        <v>0</v>
      </c>
      <c r="CD22" s="6">
        <v>0</v>
      </c>
      <c r="CE22" s="7">
        <v>0</v>
      </c>
      <c r="CF22">
        <v>0</v>
      </c>
      <c r="CH22" s="6">
        <v>0</v>
      </c>
      <c r="CI22" s="7">
        <v>0</v>
      </c>
      <c r="CJ22">
        <v>0</v>
      </c>
      <c r="CL22" s="6">
        <v>0</v>
      </c>
      <c r="CM22" s="7">
        <v>0</v>
      </c>
      <c r="CN22">
        <v>0</v>
      </c>
      <c r="CP22" s="6">
        <v>0</v>
      </c>
      <c r="CQ22" s="7">
        <v>0</v>
      </c>
      <c r="CR22">
        <v>0</v>
      </c>
      <c r="CT22" s="6">
        <v>0</v>
      </c>
      <c r="CU22" s="7">
        <v>0</v>
      </c>
      <c r="CV22">
        <v>0</v>
      </c>
      <c r="CX22" s="6">
        <v>0</v>
      </c>
      <c r="CY22" s="7">
        <v>0</v>
      </c>
      <c r="CZ22">
        <v>0</v>
      </c>
      <c r="DB22" s="6">
        <v>0</v>
      </c>
      <c r="DC22" s="7">
        <v>0</v>
      </c>
      <c r="DD22">
        <v>0</v>
      </c>
      <c r="DF22" s="6">
        <v>0</v>
      </c>
      <c r="DG22" s="7">
        <v>0</v>
      </c>
      <c r="DH22">
        <v>0</v>
      </c>
      <c r="DJ22" s="6">
        <v>0</v>
      </c>
      <c r="DK22" s="7">
        <v>0</v>
      </c>
      <c r="DL22">
        <v>0</v>
      </c>
      <c r="DN22" s="6">
        <v>0</v>
      </c>
      <c r="DO22" s="7">
        <v>0</v>
      </c>
      <c r="DP22">
        <v>0</v>
      </c>
      <c r="DR22" s="6">
        <v>0</v>
      </c>
      <c r="DS22" s="7">
        <v>0</v>
      </c>
      <c r="DT22">
        <v>0</v>
      </c>
      <c r="DV22" s="6">
        <v>0</v>
      </c>
      <c r="DW22" s="7">
        <v>0</v>
      </c>
      <c r="DX22">
        <v>0</v>
      </c>
      <c r="DZ22" s="6">
        <v>0</v>
      </c>
      <c r="EA22" s="7">
        <v>0</v>
      </c>
      <c r="EB22">
        <v>0</v>
      </c>
      <c r="ED22" s="6">
        <v>0</v>
      </c>
      <c r="EE22" s="7">
        <v>0</v>
      </c>
      <c r="EF22">
        <v>0</v>
      </c>
      <c r="EH22" s="6">
        <v>0</v>
      </c>
      <c r="EI22" s="7">
        <v>0</v>
      </c>
      <c r="EJ22">
        <v>0</v>
      </c>
      <c r="EL22" s="6">
        <v>0</v>
      </c>
      <c r="EM22" s="7">
        <v>0</v>
      </c>
      <c r="EN22">
        <v>0</v>
      </c>
      <c r="EP22" s="6">
        <v>0</v>
      </c>
      <c r="EQ22" s="7">
        <v>0</v>
      </c>
      <c r="ER22">
        <v>0</v>
      </c>
      <c r="ET22" s="6">
        <v>0</v>
      </c>
      <c r="EU22" s="7">
        <v>0</v>
      </c>
      <c r="EV22">
        <v>0</v>
      </c>
      <c r="EX22" s="6">
        <v>0</v>
      </c>
      <c r="EY22" s="7">
        <v>0</v>
      </c>
      <c r="EZ22">
        <v>0</v>
      </c>
    </row>
    <row r="23" spans="1:156" ht="15.75" thickBot="1">
      <c r="A23" s="5">
        <v>21</v>
      </c>
      <c r="B23" s="6">
        <v>13.4081294079412</v>
      </c>
      <c r="C23" s="7">
        <v>0</v>
      </c>
      <c r="D23">
        <v>13.4081294079412</v>
      </c>
      <c r="F23" s="6">
        <v>13.4081294079412</v>
      </c>
      <c r="G23" s="7">
        <v>0</v>
      </c>
      <c r="H23" s="8">
        <v>13.4081294079412</v>
      </c>
      <c r="I23" s="8"/>
      <c r="J23" s="6">
        <v>11.25611673312</v>
      </c>
      <c r="K23" s="20">
        <v>10.0019885989222</v>
      </c>
      <c r="L23" s="8">
        <v>21.2581053320422</v>
      </c>
      <c r="M23" s="8">
        <f t="shared" si="0"/>
        <v>3.478781680611031</v>
      </c>
      <c r="N23" s="6">
        <v>9.04151189173788</v>
      </c>
      <c r="O23" s="20">
        <v>4.27847201396325</v>
      </c>
      <c r="P23" s="8">
        <v>13.3199839057011</v>
      </c>
      <c r="Q23" s="8">
        <f t="shared" si="1"/>
        <v>0.025045936250457684</v>
      </c>
      <c r="R23" s="6">
        <v>7.41286586884743</v>
      </c>
      <c r="S23" s="20">
        <v>2.2206178138102</v>
      </c>
      <c r="T23" s="8">
        <v>9.63348368265763</v>
      </c>
      <c r="U23" s="8">
        <f t="shared" si="2"/>
        <v>0.360090062898146</v>
      </c>
      <c r="V23" s="6">
        <v>6.36066198208741</v>
      </c>
      <c r="W23" s="20">
        <v>1.82323303543204</v>
      </c>
      <c r="X23" s="8">
        <v>8.18389501751945</v>
      </c>
      <c r="Y23">
        <f t="shared" si="3"/>
        <v>0.6244482011333992</v>
      </c>
      <c r="Z23" s="6">
        <v>5.60725788913858</v>
      </c>
      <c r="AA23" s="20">
        <v>0.853240853840887</v>
      </c>
      <c r="AB23" s="8">
        <v>6.46049874297947</v>
      </c>
      <c r="AC23">
        <f t="shared" si="4"/>
        <v>3.484053706030353</v>
      </c>
      <c r="AD23" s="6">
        <v>4.6391983359295</v>
      </c>
      <c r="AE23" s="20">
        <v>0.559745673178573</v>
      </c>
      <c r="AF23" s="8">
        <v>5.19894400910807</v>
      </c>
      <c r="AG23">
        <f t="shared" si="5"/>
        <v>6.914552871791742</v>
      </c>
      <c r="AH23" s="6">
        <v>4.51115312686299</v>
      </c>
      <c r="AI23" s="20">
        <v>0.334369599491183</v>
      </c>
      <c r="AJ23" s="8">
        <v>4.84552272635417</v>
      </c>
      <c r="AK23">
        <f t="shared" si="6"/>
        <v>6.633813044818532</v>
      </c>
      <c r="AL23" s="6">
        <v>8.4197166721154</v>
      </c>
      <c r="AM23" s="20">
        <v>0.403029962632857</v>
      </c>
      <c r="AN23" s="8">
        <v>8.82274663474826</v>
      </c>
      <c r="AO23">
        <f t="shared" si="7"/>
        <v>2.1345046080957393</v>
      </c>
      <c r="AP23" s="6">
        <v>10.918797923758</v>
      </c>
      <c r="AQ23" s="21">
        <v>0.71513813478573</v>
      </c>
      <c r="AR23" s="8">
        <v>11.6339360585438</v>
      </c>
      <c r="AS23">
        <f t="shared" si="8"/>
        <v>22.072889699650716</v>
      </c>
      <c r="AT23" s="6">
        <v>7.50977500432694</v>
      </c>
      <c r="AU23" s="7">
        <v>0</v>
      </c>
      <c r="AV23">
        <v>7.50977500432694</v>
      </c>
      <c r="AX23" s="6">
        <v>7.50977500432694</v>
      </c>
      <c r="AY23" s="7">
        <v>0</v>
      </c>
      <c r="AZ23">
        <v>7.50977500432694</v>
      </c>
      <c r="BB23" s="6">
        <v>7.50977500432694</v>
      </c>
      <c r="BC23" s="7">
        <v>0</v>
      </c>
      <c r="BD23">
        <v>7.50977500432694</v>
      </c>
      <c r="BF23" s="6">
        <v>0</v>
      </c>
      <c r="BG23" s="7">
        <v>0</v>
      </c>
      <c r="BH23">
        <v>0</v>
      </c>
      <c r="BJ23" s="6">
        <v>0</v>
      </c>
      <c r="BK23" s="7">
        <v>0</v>
      </c>
      <c r="BL23">
        <v>0</v>
      </c>
      <c r="BN23" s="6">
        <v>0</v>
      </c>
      <c r="BO23" s="7">
        <v>0</v>
      </c>
      <c r="BP23">
        <v>0</v>
      </c>
      <c r="BR23" s="6">
        <v>3.94987500240385</v>
      </c>
      <c r="BS23" s="7">
        <v>0</v>
      </c>
      <c r="BT23">
        <v>3.94987500240385</v>
      </c>
      <c r="BV23" s="6">
        <v>0</v>
      </c>
      <c r="BW23" s="7">
        <v>0</v>
      </c>
      <c r="BX23">
        <v>0</v>
      </c>
      <c r="BZ23" s="6">
        <v>0</v>
      </c>
      <c r="CA23" s="7">
        <v>0</v>
      </c>
      <c r="CB23">
        <v>0</v>
      </c>
      <c r="CD23" s="6">
        <v>0</v>
      </c>
      <c r="CE23" s="7">
        <v>0</v>
      </c>
      <c r="CF23">
        <v>0</v>
      </c>
      <c r="CH23" s="6">
        <v>0</v>
      </c>
      <c r="CI23" s="7">
        <v>0</v>
      </c>
      <c r="CJ23">
        <v>0</v>
      </c>
      <c r="CL23" s="6">
        <v>0</v>
      </c>
      <c r="CM23" s="7">
        <v>0</v>
      </c>
      <c r="CN23">
        <v>0</v>
      </c>
      <c r="CP23" s="6">
        <v>0</v>
      </c>
      <c r="CQ23" s="7">
        <v>0</v>
      </c>
      <c r="CR23">
        <v>0</v>
      </c>
      <c r="CT23" s="6">
        <v>0</v>
      </c>
      <c r="CU23" s="7">
        <v>0</v>
      </c>
      <c r="CV23">
        <v>0</v>
      </c>
      <c r="CX23" s="6">
        <v>0</v>
      </c>
      <c r="CY23" s="7">
        <v>0</v>
      </c>
      <c r="CZ23">
        <v>0</v>
      </c>
      <c r="DB23" s="6">
        <v>0</v>
      </c>
      <c r="DC23" s="7">
        <v>0</v>
      </c>
      <c r="DD23">
        <v>0</v>
      </c>
      <c r="DF23" s="6">
        <v>0</v>
      </c>
      <c r="DG23" s="7">
        <v>0</v>
      </c>
      <c r="DH23">
        <v>0</v>
      </c>
      <c r="DJ23" s="6">
        <v>0</v>
      </c>
      <c r="DK23" s="7">
        <v>0</v>
      </c>
      <c r="DL23">
        <v>0</v>
      </c>
      <c r="DN23" s="6">
        <v>0</v>
      </c>
      <c r="DO23" s="7">
        <v>0</v>
      </c>
      <c r="DP23">
        <v>0</v>
      </c>
      <c r="DR23" s="6">
        <v>0</v>
      </c>
      <c r="DS23" s="7">
        <v>0</v>
      </c>
      <c r="DT23">
        <v>0</v>
      </c>
      <c r="DV23" s="6">
        <v>0</v>
      </c>
      <c r="DW23" s="7">
        <v>0</v>
      </c>
      <c r="DX23">
        <v>0</v>
      </c>
      <c r="DZ23" s="6">
        <v>0</v>
      </c>
      <c r="EA23" s="7">
        <v>0</v>
      </c>
      <c r="EB23">
        <v>0</v>
      </c>
      <c r="ED23" s="6">
        <v>0</v>
      </c>
      <c r="EE23" s="7">
        <v>0</v>
      </c>
      <c r="EF23">
        <v>0</v>
      </c>
      <c r="EH23" s="6">
        <v>0</v>
      </c>
      <c r="EI23" s="7">
        <v>0</v>
      </c>
      <c r="EJ23">
        <v>0</v>
      </c>
      <c r="EL23" s="6">
        <v>0</v>
      </c>
      <c r="EM23" s="7">
        <v>0</v>
      </c>
      <c r="EN23">
        <v>0</v>
      </c>
      <c r="EP23" s="6">
        <v>0</v>
      </c>
      <c r="EQ23" s="7">
        <v>0</v>
      </c>
      <c r="ER23">
        <v>0</v>
      </c>
      <c r="ET23" s="6">
        <v>0</v>
      </c>
      <c r="EU23" s="7">
        <v>0</v>
      </c>
      <c r="EV23">
        <v>0</v>
      </c>
      <c r="EX23" s="6">
        <v>0</v>
      </c>
      <c r="EY23" s="7">
        <v>0</v>
      </c>
      <c r="EZ23">
        <v>0</v>
      </c>
    </row>
    <row r="24" spans="1:156" ht="16.5" thickBot="1" thickTop="1">
      <c r="A24" s="5">
        <v>22</v>
      </c>
      <c r="B24" s="6">
        <v>13.4081294079412</v>
      </c>
      <c r="C24" s="7">
        <v>0</v>
      </c>
      <c r="D24">
        <v>13.4081294079412</v>
      </c>
      <c r="F24" s="6">
        <v>13.4081294079412</v>
      </c>
      <c r="G24" s="7">
        <v>0</v>
      </c>
      <c r="H24" s="8">
        <v>13.4081294079412</v>
      </c>
      <c r="I24" s="8"/>
      <c r="J24" s="6">
        <v>10.0596064770197</v>
      </c>
      <c r="K24" s="20">
        <v>7.6502646648365</v>
      </c>
      <c r="L24" s="8">
        <v>17.7098711418562</v>
      </c>
      <c r="M24" s="8">
        <f t="shared" si="0"/>
        <v>2.8327749557343664</v>
      </c>
      <c r="N24" s="6">
        <v>9.12494573292418</v>
      </c>
      <c r="O24" s="20">
        <v>4.87426730192475</v>
      </c>
      <c r="P24" s="8">
        <v>13.9992130348489</v>
      </c>
      <c r="Q24" s="8">
        <f t="shared" si="1"/>
        <v>0.2714097926093893</v>
      </c>
      <c r="R24" s="6">
        <v>7.9513767230692</v>
      </c>
      <c r="S24" s="20">
        <v>2.20625388636532</v>
      </c>
      <c r="T24" s="8">
        <v>10.1576306094345</v>
      </c>
      <c r="U24" s="8">
        <f t="shared" si="2"/>
        <v>0.005765079550205774</v>
      </c>
      <c r="V24" s="6">
        <v>7.18585809422235</v>
      </c>
      <c r="W24" s="20">
        <v>1.50559873705414</v>
      </c>
      <c r="X24" s="8">
        <v>8.69145683127648</v>
      </c>
      <c r="Y24">
        <f t="shared" si="3"/>
        <v>0.07989584796052805</v>
      </c>
      <c r="Z24" s="6">
        <v>7.73084027558595</v>
      </c>
      <c r="AA24" s="20">
        <v>0.714649770110815</v>
      </c>
      <c r="AB24" s="8">
        <v>8.44549004569676</v>
      </c>
      <c r="AC24">
        <f t="shared" si="4"/>
        <v>0.01402549934959271</v>
      </c>
      <c r="AD24" s="6">
        <v>8.11746041742789</v>
      </c>
      <c r="AE24" s="20">
        <v>0.860862473823925</v>
      </c>
      <c r="AF24" s="8">
        <v>8.97832289125181</v>
      </c>
      <c r="AG24">
        <f t="shared" si="5"/>
        <v>1.3220978573992865</v>
      </c>
      <c r="AH24" s="6">
        <v>6.46566458657854</v>
      </c>
      <c r="AI24" s="20">
        <v>0.222645545233605</v>
      </c>
      <c r="AJ24" s="8">
        <v>6.68831013181214</v>
      </c>
      <c r="AK24">
        <f t="shared" si="6"/>
        <v>0.5370420923706104</v>
      </c>
      <c r="AL24" s="6">
        <v>6.46566458657854</v>
      </c>
      <c r="AM24" s="20">
        <v>0.309300158067846</v>
      </c>
      <c r="AN24" s="8">
        <v>6.77496474464638</v>
      </c>
      <c r="AO24">
        <f t="shared" si="7"/>
        <v>0.3443195700813146</v>
      </c>
      <c r="AP24" s="6">
        <v>4.75488750216347</v>
      </c>
      <c r="AQ24" s="7">
        <v>0</v>
      </c>
      <c r="AR24" s="8">
        <v>4.75488750216347</v>
      </c>
      <c r="AT24" s="6">
        <v>0</v>
      </c>
      <c r="AU24" s="7">
        <v>0</v>
      </c>
      <c r="AV24">
        <v>0</v>
      </c>
      <c r="AX24" s="6">
        <v>0</v>
      </c>
      <c r="AY24" s="7">
        <v>0</v>
      </c>
      <c r="AZ24">
        <v>0</v>
      </c>
      <c r="BB24" s="6">
        <v>0</v>
      </c>
      <c r="BC24" s="7">
        <v>0</v>
      </c>
      <c r="BD24">
        <v>0</v>
      </c>
      <c r="BF24" s="6">
        <v>0</v>
      </c>
      <c r="BG24" s="7">
        <v>0</v>
      </c>
      <c r="BH24">
        <v>0</v>
      </c>
      <c r="BJ24" s="6">
        <v>0</v>
      </c>
      <c r="BK24" s="7">
        <v>0</v>
      </c>
      <c r="BL24">
        <v>0</v>
      </c>
      <c r="BN24" s="6">
        <v>0</v>
      </c>
      <c r="BO24" s="7">
        <v>0</v>
      </c>
      <c r="BP24">
        <v>0</v>
      </c>
      <c r="BR24" s="6">
        <v>0</v>
      </c>
      <c r="BS24" s="7">
        <v>0</v>
      </c>
      <c r="BT24">
        <v>0</v>
      </c>
      <c r="BV24" s="6">
        <v>0</v>
      </c>
      <c r="BW24" s="7">
        <v>0</v>
      </c>
      <c r="BX24">
        <v>0</v>
      </c>
      <c r="BZ24" s="6">
        <v>0</v>
      </c>
      <c r="CA24" s="7">
        <v>0</v>
      </c>
      <c r="CB24">
        <v>0</v>
      </c>
      <c r="CD24" s="6">
        <v>0</v>
      </c>
      <c r="CE24" s="7">
        <v>0</v>
      </c>
      <c r="CF24">
        <v>0</v>
      </c>
      <c r="CH24" s="6">
        <v>0</v>
      </c>
      <c r="CI24" s="7">
        <v>0</v>
      </c>
      <c r="CJ24">
        <v>0</v>
      </c>
      <c r="CL24" s="6">
        <v>0</v>
      </c>
      <c r="CM24" s="7">
        <v>0</v>
      </c>
      <c r="CN24">
        <v>0</v>
      </c>
      <c r="CP24" s="6">
        <v>0</v>
      </c>
      <c r="CQ24" s="7">
        <v>0</v>
      </c>
      <c r="CR24">
        <v>0</v>
      </c>
      <c r="CT24" s="6">
        <v>0</v>
      </c>
      <c r="CU24" s="7">
        <v>0</v>
      </c>
      <c r="CV24">
        <v>0</v>
      </c>
      <c r="CX24" s="6">
        <v>0</v>
      </c>
      <c r="CY24" s="7">
        <v>0</v>
      </c>
      <c r="CZ24">
        <v>0</v>
      </c>
      <c r="DB24" s="6">
        <v>0</v>
      </c>
      <c r="DC24" s="7">
        <v>0</v>
      </c>
      <c r="DD24">
        <v>0</v>
      </c>
      <c r="DF24" s="6">
        <v>0</v>
      </c>
      <c r="DG24" s="7">
        <v>0</v>
      </c>
      <c r="DH24">
        <v>0</v>
      </c>
      <c r="DJ24" s="6">
        <v>0</v>
      </c>
      <c r="DK24" s="7">
        <v>0</v>
      </c>
      <c r="DL24">
        <v>0</v>
      </c>
      <c r="DN24" s="6">
        <v>0</v>
      </c>
      <c r="DO24" s="7">
        <v>0</v>
      </c>
      <c r="DP24">
        <v>0</v>
      </c>
      <c r="DR24" s="6">
        <v>0</v>
      </c>
      <c r="DS24" s="7">
        <v>0</v>
      </c>
      <c r="DT24">
        <v>0</v>
      </c>
      <c r="DV24" s="6">
        <v>0</v>
      </c>
      <c r="DW24" s="7">
        <v>0</v>
      </c>
      <c r="DX24">
        <v>0</v>
      </c>
      <c r="DZ24" s="6">
        <v>0</v>
      </c>
      <c r="EA24" s="7">
        <v>0</v>
      </c>
      <c r="EB24">
        <v>0</v>
      </c>
      <c r="ED24" s="6">
        <v>0</v>
      </c>
      <c r="EE24" s="7">
        <v>0</v>
      </c>
      <c r="EF24">
        <v>0</v>
      </c>
      <c r="EH24" s="6">
        <v>0</v>
      </c>
      <c r="EI24" s="7">
        <v>0</v>
      </c>
      <c r="EJ24">
        <v>0</v>
      </c>
      <c r="EL24" s="6">
        <v>0</v>
      </c>
      <c r="EM24" s="7">
        <v>0</v>
      </c>
      <c r="EN24">
        <v>0</v>
      </c>
      <c r="EP24" s="6">
        <v>0</v>
      </c>
      <c r="EQ24" s="7">
        <v>0</v>
      </c>
      <c r="ER24">
        <v>0</v>
      </c>
      <c r="ET24" s="6">
        <v>0</v>
      </c>
      <c r="EU24" s="7">
        <v>0</v>
      </c>
      <c r="EV24">
        <v>0</v>
      </c>
      <c r="EX24" s="6">
        <v>0</v>
      </c>
      <c r="EY24" s="7">
        <v>0</v>
      </c>
      <c r="EZ24">
        <v>0</v>
      </c>
    </row>
    <row r="25" spans="1:156" ht="16.5" thickBot="1" thickTop="1">
      <c r="A25" s="5">
        <v>23</v>
      </c>
      <c r="B25" s="6">
        <v>13.4081294079412</v>
      </c>
      <c r="C25" s="7">
        <v>0</v>
      </c>
      <c r="D25">
        <v>13.4081294079412</v>
      </c>
      <c r="F25" s="6">
        <v>13.4081294079412</v>
      </c>
      <c r="G25" s="7">
        <v>0</v>
      </c>
      <c r="H25">
        <v>13.4081294079412</v>
      </c>
      <c r="I25" s="8"/>
      <c r="J25" s="6">
        <v>10.5115268206506</v>
      </c>
      <c r="K25" s="20">
        <v>6.03039820811266</v>
      </c>
      <c r="L25" s="8">
        <v>16.5419250287633</v>
      </c>
      <c r="M25" s="8">
        <f t="shared" si="0"/>
        <v>8.128378134269644</v>
      </c>
      <c r="N25" s="6">
        <v>9.06603121283506</v>
      </c>
      <c r="O25" s="20">
        <v>5.2881721859826</v>
      </c>
      <c r="P25" s="8">
        <v>14.3542033988177</v>
      </c>
      <c r="Q25" s="8">
        <f t="shared" si="1"/>
        <v>0.767306646188659</v>
      </c>
      <c r="R25" s="6">
        <v>7.69544900760511</v>
      </c>
      <c r="S25" s="20">
        <v>2.70378685208704</v>
      </c>
      <c r="T25" s="8">
        <v>10.3992358596922</v>
      </c>
      <c r="U25" s="8">
        <f t="shared" si="2"/>
        <v>0.02744891117736825</v>
      </c>
      <c r="V25" s="6">
        <v>7.58016038513844</v>
      </c>
      <c r="W25" s="20">
        <v>2.22047196589552</v>
      </c>
      <c r="X25" s="8">
        <v>9.80063235103395</v>
      </c>
      <c r="Y25">
        <f t="shared" si="3"/>
        <v>0.6831303244779566</v>
      </c>
      <c r="Z25" s="6">
        <v>7.61660286234685</v>
      </c>
      <c r="AA25" s="20">
        <v>1.29896890141157</v>
      </c>
      <c r="AB25" s="8">
        <v>8.91557176375842</v>
      </c>
      <c r="AC25">
        <f t="shared" si="4"/>
        <v>0.3463452196277772</v>
      </c>
      <c r="AD25" s="6">
        <v>6.77106701740786</v>
      </c>
      <c r="AE25" s="20">
        <v>1.14798243821247</v>
      </c>
      <c r="AF25" s="8">
        <v>7.91904945562033</v>
      </c>
      <c r="AG25">
        <f t="shared" si="5"/>
        <v>0.008199611543888536</v>
      </c>
      <c r="AH25" s="6">
        <v>7.29709312801684</v>
      </c>
      <c r="AI25" s="20">
        <v>1.12305782667258</v>
      </c>
      <c r="AJ25" s="8">
        <v>8.42015095468942</v>
      </c>
      <c r="AK25">
        <f t="shared" si="6"/>
        <v>0.9980195113516723</v>
      </c>
      <c r="AL25" s="6">
        <v>6.15269453351864</v>
      </c>
      <c r="AM25" s="20">
        <v>0.486650333390617</v>
      </c>
      <c r="AN25" s="8">
        <v>6.63934486690925</v>
      </c>
      <c r="AO25">
        <f t="shared" si="7"/>
        <v>0.5218724193167821</v>
      </c>
      <c r="AP25" s="6">
        <v>6.67535555940172</v>
      </c>
      <c r="AQ25" s="19">
        <v>0.484729034343283</v>
      </c>
      <c r="AR25" s="8">
        <v>7.160084593745</v>
      </c>
      <c r="AS25">
        <f t="shared" si="8"/>
        <v>0.05032302370849853</v>
      </c>
      <c r="AT25" s="6">
        <v>0</v>
      </c>
      <c r="AU25" s="7">
        <v>0</v>
      </c>
      <c r="AV25">
        <v>0</v>
      </c>
      <c r="AX25" s="6">
        <v>0</v>
      </c>
      <c r="AY25" s="7">
        <v>0</v>
      </c>
      <c r="AZ25">
        <v>0</v>
      </c>
      <c r="BB25" s="6">
        <v>0</v>
      </c>
      <c r="BC25" s="7">
        <v>0</v>
      </c>
      <c r="BD25">
        <v>0</v>
      </c>
      <c r="BF25" s="6">
        <v>0</v>
      </c>
      <c r="BG25" s="7">
        <v>0</v>
      </c>
      <c r="BH25">
        <v>0</v>
      </c>
      <c r="BJ25" s="6">
        <v>9.23308333814104</v>
      </c>
      <c r="BK25" s="7">
        <v>0</v>
      </c>
      <c r="BL25">
        <v>9.23308333814104</v>
      </c>
      <c r="BN25" s="6">
        <v>7.78646667051283</v>
      </c>
      <c r="BO25" s="7">
        <v>0</v>
      </c>
      <c r="BP25">
        <v>7.78646667051283</v>
      </c>
      <c r="BR25" s="6">
        <v>7.78646667051283</v>
      </c>
      <c r="BS25" s="7">
        <v>0</v>
      </c>
      <c r="BT25">
        <v>7.78646667051283</v>
      </c>
      <c r="BV25" s="6">
        <v>3.69824583501603</v>
      </c>
      <c r="BW25" s="7">
        <v>0</v>
      </c>
      <c r="BX25">
        <v>3.69824583501603</v>
      </c>
      <c r="BZ25" s="6">
        <v>3.69824583501603</v>
      </c>
      <c r="CA25" s="7">
        <v>0</v>
      </c>
      <c r="CB25">
        <v>3.69824583501603</v>
      </c>
      <c r="CD25" s="6">
        <v>3.69824583501603</v>
      </c>
      <c r="CE25" s="7">
        <v>0</v>
      </c>
      <c r="CF25">
        <v>3.69824583501603</v>
      </c>
      <c r="CH25" s="6">
        <v>3.69824583501603</v>
      </c>
      <c r="CI25" s="7">
        <v>0</v>
      </c>
      <c r="CJ25">
        <v>3.69824583501603</v>
      </c>
      <c r="CL25" s="6">
        <v>3.69824583501603</v>
      </c>
      <c r="CM25" s="7">
        <v>0</v>
      </c>
      <c r="CN25">
        <v>3.69824583501603</v>
      </c>
      <c r="CP25" s="6">
        <v>3.69824583501603</v>
      </c>
      <c r="CQ25" s="7">
        <v>0</v>
      </c>
      <c r="CR25">
        <v>3.69824583501603</v>
      </c>
      <c r="CT25" s="6">
        <v>3.69824583501603</v>
      </c>
      <c r="CU25" s="7">
        <v>0</v>
      </c>
      <c r="CV25">
        <v>3.69824583501603</v>
      </c>
      <c r="CX25" s="6">
        <v>3.69824583501603</v>
      </c>
      <c r="CY25" s="7">
        <v>0</v>
      </c>
      <c r="CZ25">
        <v>3.69824583501603</v>
      </c>
      <c r="DB25" s="6">
        <v>3.69824583501603</v>
      </c>
      <c r="DC25" s="7">
        <v>0</v>
      </c>
      <c r="DD25">
        <v>3.69824583501603</v>
      </c>
      <c r="DF25" s="6">
        <v>3.69824583501603</v>
      </c>
      <c r="DG25" s="7">
        <v>0</v>
      </c>
      <c r="DH25">
        <v>3.69824583501603</v>
      </c>
      <c r="DJ25" s="6">
        <v>3.69824583501603</v>
      </c>
      <c r="DK25" s="7">
        <v>0</v>
      </c>
      <c r="DL25">
        <v>3.69824583501603</v>
      </c>
      <c r="DN25" s="6">
        <v>3.69824583501603</v>
      </c>
      <c r="DO25" s="7">
        <v>0</v>
      </c>
      <c r="DP25">
        <v>3.69824583501603</v>
      </c>
      <c r="DR25" s="6">
        <v>3.69824583501603</v>
      </c>
      <c r="DS25" s="7">
        <v>0</v>
      </c>
      <c r="DT25">
        <v>3.69824583501603</v>
      </c>
      <c r="DV25" s="6">
        <v>3.69824583501603</v>
      </c>
      <c r="DW25" s="7">
        <v>0</v>
      </c>
      <c r="DX25">
        <v>3.69824583501603</v>
      </c>
      <c r="DZ25" s="6">
        <v>3.69824583501603</v>
      </c>
      <c r="EA25" s="7">
        <v>0</v>
      </c>
      <c r="EB25">
        <v>3.69824583501603</v>
      </c>
      <c r="ED25" s="6">
        <v>3.69824583501603</v>
      </c>
      <c r="EE25" s="7">
        <v>0</v>
      </c>
      <c r="EF25">
        <v>3.69824583501603</v>
      </c>
      <c r="EH25" s="6">
        <v>3.69824583501603</v>
      </c>
      <c r="EI25" s="7">
        <v>0</v>
      </c>
      <c r="EJ25">
        <v>3.69824583501603</v>
      </c>
      <c r="EL25" s="6">
        <v>3.69824583501603</v>
      </c>
      <c r="EM25" s="7">
        <v>0</v>
      </c>
      <c r="EN25">
        <v>3.69824583501603</v>
      </c>
      <c r="EP25" s="6">
        <v>3.69824583501603</v>
      </c>
      <c r="EQ25" s="7">
        <v>0</v>
      </c>
      <c r="ER25">
        <v>3.69824583501603</v>
      </c>
      <c r="ET25" s="6">
        <v>3.69824583501603</v>
      </c>
      <c r="EU25" s="7">
        <v>0</v>
      </c>
      <c r="EV25">
        <v>3.69824583501603</v>
      </c>
      <c r="EX25" s="6">
        <v>3.69824583501603</v>
      </c>
      <c r="EY25" s="7">
        <v>0</v>
      </c>
      <c r="EZ25">
        <v>3.69824583501603</v>
      </c>
    </row>
    <row r="26" spans="1:156" ht="16.5" thickBot="1" thickTop="1">
      <c r="A26" s="5">
        <v>24</v>
      </c>
      <c r="B26" s="6">
        <v>13.4081294079412</v>
      </c>
      <c r="C26" s="7">
        <v>0</v>
      </c>
      <c r="D26">
        <v>13.4081294079412</v>
      </c>
      <c r="F26" s="6">
        <v>13.4081294079412</v>
      </c>
      <c r="G26" s="7">
        <v>0</v>
      </c>
      <c r="H26">
        <v>13.4081294079412</v>
      </c>
      <c r="I26" s="8"/>
      <c r="J26" s="6">
        <v>11.6056309610498</v>
      </c>
      <c r="K26" s="20">
        <v>10.3800688592827</v>
      </c>
      <c r="L26" s="8">
        <v>21.9856998203324</v>
      </c>
      <c r="M26" s="8">
        <f t="shared" si="0"/>
        <v>6.722320031049937</v>
      </c>
      <c r="N26" s="6">
        <v>8.94050449551329</v>
      </c>
      <c r="O26" s="20">
        <v>4.94288722554929</v>
      </c>
      <c r="P26" s="8">
        <v>13.8833917210626</v>
      </c>
      <c r="Q26" s="8">
        <f t="shared" si="1"/>
        <v>0.1641454981541183</v>
      </c>
      <c r="R26" s="6">
        <v>8.01886481528873</v>
      </c>
      <c r="S26" s="20">
        <v>2.68825654179989</v>
      </c>
      <c r="T26" s="8">
        <v>10.7071213570886</v>
      </c>
      <c r="U26" s="8">
        <f t="shared" si="2"/>
        <v>0.22426156141582596</v>
      </c>
      <c r="V26" s="6">
        <v>6.07580291660718</v>
      </c>
      <c r="W26" s="20">
        <v>2.01394308896937</v>
      </c>
      <c r="X26" s="8">
        <v>8.08974600557655</v>
      </c>
      <c r="Y26">
        <f t="shared" si="3"/>
        <v>0.7821091678724422</v>
      </c>
      <c r="Z26" s="6">
        <v>5.95707486110245</v>
      </c>
      <c r="AA26" s="20">
        <v>1.39634241889218</v>
      </c>
      <c r="AB26" s="8">
        <v>7.35341727999463</v>
      </c>
      <c r="AC26">
        <f t="shared" si="4"/>
        <v>0.9479815962400628</v>
      </c>
      <c r="AD26" s="6">
        <v>5.54872931816336</v>
      </c>
      <c r="AE26" s="20">
        <v>0.854552128990215</v>
      </c>
      <c r="AF26" s="8">
        <v>6.40328144715357</v>
      </c>
      <c r="AG26">
        <f t="shared" si="5"/>
        <v>2.0312415074889754</v>
      </c>
      <c r="AH26" s="6">
        <v>5.31849666993591</v>
      </c>
      <c r="AI26" s="20">
        <v>0.891528299675398</v>
      </c>
      <c r="AJ26" s="8">
        <v>6.21002496961131</v>
      </c>
      <c r="AK26">
        <f t="shared" si="6"/>
        <v>1.4668037099002762</v>
      </c>
      <c r="AL26" s="6">
        <v>4.91428611415599</v>
      </c>
      <c r="AM26" s="20">
        <v>1.21994883705548</v>
      </c>
      <c r="AN26" s="8">
        <v>6.13423495121147</v>
      </c>
      <c r="AO26">
        <f t="shared" si="7"/>
        <v>1.5067987055250078</v>
      </c>
      <c r="AP26" s="6">
        <v>5.46566458657854</v>
      </c>
      <c r="AQ26" s="20">
        <v>0.412870563575882</v>
      </c>
      <c r="AR26" s="8">
        <v>5.87853515015442</v>
      </c>
      <c r="AS26">
        <f t="shared" si="8"/>
        <v>1.1177173121604853</v>
      </c>
      <c r="AT26" s="6">
        <v>5.46566458657854</v>
      </c>
      <c r="AU26" s="18">
        <v>0.412870563575882</v>
      </c>
      <c r="AV26">
        <v>5.87853515015442</v>
      </c>
      <c r="AW26">
        <f>POWER((AV26-$AV$109),2)</f>
        <v>1.1112376528971026</v>
      </c>
      <c r="AX26" s="6">
        <v>4.20150416979168</v>
      </c>
      <c r="AY26" s="7">
        <v>0</v>
      </c>
      <c r="AZ26">
        <v>4.20150416979168</v>
      </c>
      <c r="BB26" s="6">
        <v>4.20150416979168</v>
      </c>
      <c r="BC26" s="7">
        <v>0</v>
      </c>
      <c r="BD26">
        <v>4.20150416979168</v>
      </c>
      <c r="BF26" s="6">
        <v>4.20150416979168</v>
      </c>
      <c r="BG26" s="7">
        <v>0</v>
      </c>
      <c r="BH26">
        <v>4.20150416979168</v>
      </c>
      <c r="BJ26" s="6">
        <v>4.20150416979168</v>
      </c>
      <c r="BK26" s="7">
        <v>0</v>
      </c>
      <c r="BL26">
        <v>4.20150416979168</v>
      </c>
      <c r="BN26" s="6">
        <v>4.20150416979168</v>
      </c>
      <c r="BO26" s="7">
        <v>0</v>
      </c>
      <c r="BP26">
        <v>4.20150416979168</v>
      </c>
      <c r="BR26" s="6">
        <v>4.20150416979168</v>
      </c>
      <c r="BS26" s="7">
        <v>0</v>
      </c>
      <c r="BT26">
        <v>4.20150416979168</v>
      </c>
      <c r="BV26" s="6">
        <v>4.20150416979168</v>
      </c>
      <c r="BW26" s="7">
        <v>0</v>
      </c>
      <c r="BX26">
        <v>4.20150416979168</v>
      </c>
      <c r="BZ26" s="6">
        <v>4.20150416979168</v>
      </c>
      <c r="CA26" s="7">
        <v>0</v>
      </c>
      <c r="CB26">
        <v>4.20150416979168</v>
      </c>
      <c r="CD26" s="6">
        <v>4.20150416979168</v>
      </c>
      <c r="CE26" s="7">
        <v>0</v>
      </c>
      <c r="CF26">
        <v>4.20150416979168</v>
      </c>
      <c r="CH26" s="6">
        <v>4.20150416979168</v>
      </c>
      <c r="CI26" s="7">
        <v>0</v>
      </c>
      <c r="CJ26">
        <v>4.20150416979168</v>
      </c>
      <c r="CL26" s="6">
        <v>4.20150416979168</v>
      </c>
      <c r="CM26" s="7">
        <v>0</v>
      </c>
      <c r="CN26">
        <v>4.20150416979168</v>
      </c>
      <c r="CP26" s="6">
        <v>4.20150416979168</v>
      </c>
      <c r="CQ26" s="7">
        <v>0</v>
      </c>
      <c r="CR26">
        <v>4.20150416979168</v>
      </c>
      <c r="CT26" s="6">
        <v>4.20150416979168</v>
      </c>
      <c r="CU26" s="7">
        <v>0</v>
      </c>
      <c r="CV26">
        <v>4.20150416979168</v>
      </c>
      <c r="CX26" s="6">
        <v>4.20150416979168</v>
      </c>
      <c r="CY26" s="7">
        <v>0</v>
      </c>
      <c r="CZ26">
        <v>4.20150416979168</v>
      </c>
      <c r="DB26" s="6">
        <v>4.20150416979168</v>
      </c>
      <c r="DC26" s="7">
        <v>0</v>
      </c>
      <c r="DD26">
        <v>4.20150416979168</v>
      </c>
      <c r="DF26" s="6">
        <v>4.20150416979168</v>
      </c>
      <c r="DG26" s="7">
        <v>0</v>
      </c>
      <c r="DH26">
        <v>4.20150416979168</v>
      </c>
      <c r="DJ26" s="6">
        <v>4.20150416979168</v>
      </c>
      <c r="DK26" s="7">
        <v>0</v>
      </c>
      <c r="DL26">
        <v>4.20150416979168</v>
      </c>
      <c r="DN26" s="6">
        <v>4.20150416979168</v>
      </c>
      <c r="DO26" s="7">
        <v>0</v>
      </c>
      <c r="DP26">
        <v>4.20150416979168</v>
      </c>
      <c r="DR26" s="6">
        <v>4.20150416979168</v>
      </c>
      <c r="DS26" s="7">
        <v>0</v>
      </c>
      <c r="DT26">
        <v>4.20150416979168</v>
      </c>
      <c r="DV26" s="6">
        <v>4.20150416979168</v>
      </c>
      <c r="DW26" s="7">
        <v>0</v>
      </c>
      <c r="DX26">
        <v>4.20150416979168</v>
      </c>
      <c r="DZ26" s="6">
        <v>4.20150416979168</v>
      </c>
      <c r="EA26" s="7">
        <v>0</v>
      </c>
      <c r="EB26">
        <v>4.20150416979168</v>
      </c>
      <c r="ED26" s="6">
        <v>4.20150416979168</v>
      </c>
      <c r="EE26" s="7">
        <v>0</v>
      </c>
      <c r="EF26">
        <v>4.20150416979168</v>
      </c>
      <c r="EH26" s="6">
        <v>4.20150416979168</v>
      </c>
      <c r="EI26" s="7">
        <v>0</v>
      </c>
      <c r="EJ26">
        <v>4.20150416979168</v>
      </c>
      <c r="EL26" s="6">
        <v>4.20150416979168</v>
      </c>
      <c r="EM26" s="7">
        <v>0</v>
      </c>
      <c r="EN26">
        <v>4.20150416979168</v>
      </c>
      <c r="EP26" s="6">
        <v>4.20150416979168</v>
      </c>
      <c r="EQ26" s="7">
        <v>0</v>
      </c>
      <c r="ER26">
        <v>4.20150416979168</v>
      </c>
      <c r="ET26" s="6">
        <v>4.20150416979168</v>
      </c>
      <c r="EU26" s="7">
        <v>0</v>
      </c>
      <c r="EV26">
        <v>4.20150416979168</v>
      </c>
      <c r="EX26" s="6">
        <v>4.20150416979168</v>
      </c>
      <c r="EY26" s="7">
        <v>0</v>
      </c>
      <c r="EZ26">
        <v>4.20150416979168</v>
      </c>
    </row>
    <row r="27" spans="1:156" ht="15" thickBot="1" thickTop="1">
      <c r="A27" s="5">
        <v>25</v>
      </c>
      <c r="B27" s="6">
        <v>13.4081294079412</v>
      </c>
      <c r="C27" s="7">
        <v>0</v>
      </c>
      <c r="D27">
        <v>13.4081294079412</v>
      </c>
      <c r="F27" s="6">
        <v>14.4501611708313</v>
      </c>
      <c r="G27" s="18">
        <v>9.63394271081072</v>
      </c>
      <c r="H27" s="8">
        <v>24.084103881642</v>
      </c>
      <c r="I27" s="8">
        <f>POWER((H27-H109),2)</f>
        <v>43.38234243004269</v>
      </c>
      <c r="J27" s="6">
        <v>11.3762626944908</v>
      </c>
      <c r="K27" s="20">
        <v>10.301394239318</v>
      </c>
      <c r="L27" s="8">
        <v>21.6776569338088</v>
      </c>
      <c r="M27" s="8">
        <f t="shared" si="0"/>
        <v>5.219857927964023</v>
      </c>
      <c r="N27" s="6">
        <v>7.83573434658225</v>
      </c>
      <c r="O27" s="20">
        <v>3.48707811186162</v>
      </c>
      <c r="P27" s="8">
        <v>11.3228124584439</v>
      </c>
      <c r="Q27" s="8">
        <f t="shared" si="1"/>
        <v>4.645880755762221</v>
      </c>
      <c r="R27" s="6">
        <v>7.31300547648426</v>
      </c>
      <c r="S27" s="20">
        <v>2.82509722593751</v>
      </c>
      <c r="T27" s="8">
        <v>10.1381027024218</v>
      </c>
      <c r="U27" s="8">
        <f t="shared" si="2"/>
        <v>0.009111853273419943</v>
      </c>
      <c r="V27" s="6">
        <v>6.92159774645821</v>
      </c>
      <c r="W27" s="20">
        <v>2.06124050871521</v>
      </c>
      <c r="X27" s="8">
        <v>8.98283825517342</v>
      </c>
      <c r="Y27">
        <f t="shared" si="3"/>
        <v>7.608877366793986E-05</v>
      </c>
      <c r="Z27" s="6">
        <v>5.50430271657189</v>
      </c>
      <c r="AA27" s="20">
        <v>1.66292598664093</v>
      </c>
      <c r="AB27" s="8">
        <v>7.16722870321283</v>
      </c>
      <c r="AC27">
        <f t="shared" si="4"/>
        <v>1.3452103643132811</v>
      </c>
      <c r="AD27" s="6">
        <v>6.07308577605732</v>
      </c>
      <c r="AE27" s="20">
        <v>0.821755982657809</v>
      </c>
      <c r="AF27" s="8">
        <v>6.89484175871513</v>
      </c>
      <c r="AG27">
        <f t="shared" si="5"/>
        <v>0.8717135084831692</v>
      </c>
      <c r="AH27" s="6">
        <v>5.1951883361218</v>
      </c>
      <c r="AI27" s="20">
        <v>1.79986093169493</v>
      </c>
      <c r="AJ27" s="8">
        <v>6.99504926781673</v>
      </c>
      <c r="AK27">
        <f t="shared" si="6"/>
        <v>0.1815547520644151</v>
      </c>
      <c r="AL27" s="6">
        <v>6.06315833669873</v>
      </c>
      <c r="AM27" s="20">
        <v>0.551953242045278</v>
      </c>
      <c r="AN27" s="8">
        <v>6.61511157874401</v>
      </c>
      <c r="AO27">
        <f t="shared" si="7"/>
        <v>0.5574722838837852</v>
      </c>
      <c r="AP27" s="6">
        <v>5.00651666955129</v>
      </c>
      <c r="AQ27" s="20">
        <v>0.107308317983182</v>
      </c>
      <c r="AR27" s="8">
        <v>5.11382498753447</v>
      </c>
      <c r="AS27">
        <f t="shared" si="8"/>
        <v>3.3194350041062326</v>
      </c>
      <c r="AT27" s="9">
        <v>0</v>
      </c>
      <c r="AU27" s="7">
        <v>0</v>
      </c>
      <c r="AV27">
        <v>0</v>
      </c>
      <c r="AX27" s="6">
        <v>0</v>
      </c>
      <c r="AY27" s="7">
        <v>0</v>
      </c>
      <c r="AZ27">
        <v>0</v>
      </c>
      <c r="BB27" s="6">
        <v>0</v>
      </c>
      <c r="BC27" s="7">
        <v>0</v>
      </c>
      <c r="BD27">
        <v>0</v>
      </c>
      <c r="BF27" s="6">
        <v>0</v>
      </c>
      <c r="BG27" s="7">
        <v>0</v>
      </c>
      <c r="BH27">
        <v>0</v>
      </c>
      <c r="BJ27" s="6">
        <v>0</v>
      </c>
      <c r="BK27" s="7">
        <v>0</v>
      </c>
      <c r="BL27">
        <v>0</v>
      </c>
      <c r="BN27" s="6">
        <v>0</v>
      </c>
      <c r="BO27" s="7">
        <v>0</v>
      </c>
      <c r="BP27">
        <v>0</v>
      </c>
      <c r="BR27" s="6">
        <v>0</v>
      </c>
      <c r="BS27" s="7">
        <v>0</v>
      </c>
      <c r="BT27">
        <v>0</v>
      </c>
      <c r="BV27" s="6">
        <v>0</v>
      </c>
      <c r="BW27" s="7">
        <v>0</v>
      </c>
      <c r="BX27">
        <v>0</v>
      </c>
      <c r="BZ27" s="6">
        <v>0</v>
      </c>
      <c r="CA27" s="7">
        <v>0</v>
      </c>
      <c r="CB27">
        <v>0</v>
      </c>
      <c r="CD27" s="6">
        <v>0</v>
      </c>
      <c r="CE27" s="7">
        <v>0</v>
      </c>
      <c r="CF27">
        <v>0</v>
      </c>
      <c r="CH27" s="6">
        <v>0</v>
      </c>
      <c r="CI27" s="7">
        <v>0</v>
      </c>
      <c r="CJ27">
        <v>0</v>
      </c>
      <c r="CL27" s="6">
        <v>0</v>
      </c>
      <c r="CM27" s="7">
        <v>0</v>
      </c>
      <c r="CN27">
        <v>0</v>
      </c>
      <c r="CP27" s="6">
        <v>0</v>
      </c>
      <c r="CQ27" s="7">
        <v>0</v>
      </c>
      <c r="CR27">
        <v>0</v>
      </c>
      <c r="CT27" s="6">
        <v>0</v>
      </c>
      <c r="CU27" s="7">
        <v>0</v>
      </c>
      <c r="CV27">
        <v>0</v>
      </c>
      <c r="CX27" s="6">
        <v>0</v>
      </c>
      <c r="CY27" s="7">
        <v>0</v>
      </c>
      <c r="CZ27">
        <v>0</v>
      </c>
      <c r="DB27" s="6">
        <v>0</v>
      </c>
      <c r="DC27" s="7">
        <v>0</v>
      </c>
      <c r="DD27">
        <v>0</v>
      </c>
      <c r="DF27" s="6">
        <v>0</v>
      </c>
      <c r="DG27" s="7">
        <v>0</v>
      </c>
      <c r="DH27">
        <v>0</v>
      </c>
      <c r="DJ27" s="6">
        <v>0</v>
      </c>
      <c r="DK27" s="7">
        <v>0</v>
      </c>
      <c r="DL27">
        <v>0</v>
      </c>
      <c r="DN27" s="6">
        <v>0</v>
      </c>
      <c r="DO27" s="7">
        <v>0</v>
      </c>
      <c r="DP27">
        <v>0</v>
      </c>
      <c r="DR27" s="6">
        <v>0</v>
      </c>
      <c r="DS27" s="7">
        <v>0</v>
      </c>
      <c r="DT27">
        <v>0</v>
      </c>
      <c r="DV27" s="6">
        <v>0</v>
      </c>
      <c r="DW27" s="7">
        <v>0</v>
      </c>
      <c r="DX27">
        <v>0</v>
      </c>
      <c r="DZ27" s="6">
        <v>0</v>
      </c>
      <c r="EA27" s="7">
        <v>0</v>
      </c>
      <c r="EB27">
        <v>0</v>
      </c>
      <c r="ED27" s="6">
        <v>0</v>
      </c>
      <c r="EE27" s="7">
        <v>0</v>
      </c>
      <c r="EF27">
        <v>0</v>
      </c>
      <c r="EH27" s="6">
        <v>0</v>
      </c>
      <c r="EI27" s="7">
        <v>0</v>
      </c>
      <c r="EJ27">
        <v>0</v>
      </c>
      <c r="EL27" s="6">
        <v>0</v>
      </c>
      <c r="EM27" s="7">
        <v>0</v>
      </c>
      <c r="EN27">
        <v>0</v>
      </c>
      <c r="EP27" s="6">
        <v>0</v>
      </c>
      <c r="EQ27" s="7">
        <v>0</v>
      </c>
      <c r="ER27">
        <v>0</v>
      </c>
      <c r="ET27" s="6">
        <v>0</v>
      </c>
      <c r="EU27" s="7">
        <v>0</v>
      </c>
      <c r="EV27">
        <v>0</v>
      </c>
      <c r="EX27" s="6">
        <v>0</v>
      </c>
      <c r="EY27" s="7">
        <v>0</v>
      </c>
      <c r="EZ27">
        <v>0</v>
      </c>
    </row>
    <row r="28" spans="1:156" ht="15" thickTop="1">
      <c r="A28" s="5">
        <v>26</v>
      </c>
      <c r="B28" s="6">
        <v>13.4081294079412</v>
      </c>
      <c r="C28" s="7">
        <v>0</v>
      </c>
      <c r="D28">
        <v>13.4081294079412</v>
      </c>
      <c r="F28" s="6">
        <v>13.4081294079412</v>
      </c>
      <c r="G28" s="7">
        <v>0</v>
      </c>
      <c r="H28">
        <v>13.4081294079412</v>
      </c>
      <c r="I28" s="8"/>
      <c r="J28" s="6">
        <v>11.7087287645696</v>
      </c>
      <c r="K28" s="20">
        <v>11.0120625509905</v>
      </c>
      <c r="L28" s="8">
        <v>22.7207913155601</v>
      </c>
      <c r="M28" s="8">
        <f t="shared" si="0"/>
        <v>11.074487262643931</v>
      </c>
      <c r="N28" s="6">
        <v>8.80950301911308</v>
      </c>
      <c r="O28" s="20">
        <v>4.10041338621554</v>
      </c>
      <c r="P28" s="8">
        <v>12.9099164053286</v>
      </c>
      <c r="Q28" s="8">
        <f t="shared" si="1"/>
        <v>0.3229951014120913</v>
      </c>
      <c r="R28" s="6">
        <v>7.68442600350731</v>
      </c>
      <c r="S28" s="20">
        <v>2.46470717979212</v>
      </c>
      <c r="T28" s="8">
        <v>10.1491331832994</v>
      </c>
      <c r="U28" s="8">
        <f t="shared" si="2"/>
        <v>0.007127672999737865</v>
      </c>
      <c r="V28" s="6">
        <v>6.92767671420703</v>
      </c>
      <c r="W28" s="20">
        <v>2.02483877309711</v>
      </c>
      <c r="X28" s="8">
        <v>8.95251548730413</v>
      </c>
      <c r="Y28">
        <f t="shared" si="3"/>
        <v>0.0004665548138161633</v>
      </c>
      <c r="Z28" s="6">
        <v>5.78479566231638</v>
      </c>
      <c r="AA28" s="20">
        <v>1.69539744896069</v>
      </c>
      <c r="AB28" s="8">
        <v>7.48019311127707</v>
      </c>
      <c r="AC28">
        <f t="shared" si="4"/>
        <v>0.7171847884320085</v>
      </c>
      <c r="AD28" s="6">
        <v>6.18370972566775</v>
      </c>
      <c r="AE28" s="20">
        <v>0.793380092752757</v>
      </c>
      <c r="AF28" s="8">
        <v>6.9770898184205</v>
      </c>
      <c r="AG28">
        <f t="shared" si="5"/>
        <v>0.7248954645166144</v>
      </c>
      <c r="AH28" s="6">
        <v>6.18145417075322</v>
      </c>
      <c r="AI28" s="20">
        <v>0.548421473560883</v>
      </c>
      <c r="AJ28" s="8">
        <v>6.7298756443141</v>
      </c>
      <c r="AK28">
        <f t="shared" si="6"/>
        <v>0.47784874563010926</v>
      </c>
      <c r="AL28" s="6">
        <v>6.18479583725963</v>
      </c>
      <c r="AM28" s="20">
        <v>0.193401687048511</v>
      </c>
      <c r="AN28" s="8">
        <v>6.37819752430814</v>
      </c>
      <c r="AO28">
        <f t="shared" si="7"/>
        <v>0.9673798877740286</v>
      </c>
      <c r="AP28" s="6">
        <v>4.54736875252405</v>
      </c>
      <c r="AQ28" s="20">
        <v>0.0373620043878029</v>
      </c>
      <c r="AR28" s="8">
        <v>4.58473075691185</v>
      </c>
      <c r="AS28">
        <f t="shared" si="8"/>
        <v>5.527322777600813</v>
      </c>
      <c r="AT28" s="6">
        <v>2.22656666858975</v>
      </c>
      <c r="AU28" s="7">
        <v>0</v>
      </c>
      <c r="AV28">
        <v>2.22656666858975</v>
      </c>
      <c r="AX28" s="6">
        <v>2.22656666858975</v>
      </c>
      <c r="AY28" s="7">
        <v>0</v>
      </c>
      <c r="AZ28">
        <v>2.22656666858975</v>
      </c>
      <c r="BB28" s="6">
        <v>2.22656666858975</v>
      </c>
      <c r="BC28" s="7">
        <v>0</v>
      </c>
      <c r="BD28">
        <v>2.22656666858975</v>
      </c>
      <c r="BF28" s="6">
        <v>0</v>
      </c>
      <c r="BG28" s="7">
        <v>0</v>
      </c>
      <c r="BH28">
        <v>0</v>
      </c>
      <c r="BJ28" s="6">
        <v>0</v>
      </c>
      <c r="BK28" s="7">
        <v>0</v>
      </c>
      <c r="BL28">
        <v>0</v>
      </c>
      <c r="BN28" s="6">
        <v>0</v>
      </c>
      <c r="BO28" s="7">
        <v>0</v>
      </c>
      <c r="BP28">
        <v>0</v>
      </c>
      <c r="BR28" s="6">
        <v>0</v>
      </c>
      <c r="BS28" s="7">
        <v>0</v>
      </c>
      <c r="BT28">
        <v>0</v>
      </c>
      <c r="BV28" s="6">
        <v>0</v>
      </c>
      <c r="BW28" s="7">
        <v>0</v>
      </c>
      <c r="BX28">
        <v>0</v>
      </c>
      <c r="BZ28" s="6">
        <v>0</v>
      </c>
      <c r="CA28" s="7">
        <v>0</v>
      </c>
      <c r="CB28">
        <v>0</v>
      </c>
      <c r="CD28" s="6">
        <v>0</v>
      </c>
      <c r="CE28" s="7">
        <v>0</v>
      </c>
      <c r="CF28">
        <v>0</v>
      </c>
      <c r="CH28" s="6">
        <v>0</v>
      </c>
      <c r="CI28" s="7">
        <v>0</v>
      </c>
      <c r="CJ28">
        <v>0</v>
      </c>
      <c r="CL28" s="6">
        <v>0</v>
      </c>
      <c r="CM28" s="7">
        <v>0</v>
      </c>
      <c r="CN28">
        <v>0</v>
      </c>
      <c r="CP28" s="6">
        <v>0</v>
      </c>
      <c r="CQ28" s="7">
        <v>0</v>
      </c>
      <c r="CR28">
        <v>0</v>
      </c>
      <c r="CT28" s="6">
        <v>0</v>
      </c>
      <c r="CU28" s="7">
        <v>0</v>
      </c>
      <c r="CV28">
        <v>0</v>
      </c>
      <c r="CX28" s="6">
        <v>0</v>
      </c>
      <c r="CY28" s="7">
        <v>0</v>
      </c>
      <c r="CZ28">
        <v>0</v>
      </c>
      <c r="DB28" s="6">
        <v>0</v>
      </c>
      <c r="DC28" s="7">
        <v>0</v>
      </c>
      <c r="DD28">
        <v>0</v>
      </c>
      <c r="DF28" s="6">
        <v>0</v>
      </c>
      <c r="DG28" s="7">
        <v>0</v>
      </c>
      <c r="DH28">
        <v>0</v>
      </c>
      <c r="DJ28" s="6">
        <v>0</v>
      </c>
      <c r="DK28" s="7">
        <v>0</v>
      </c>
      <c r="DL28">
        <v>0</v>
      </c>
      <c r="DN28" s="6">
        <v>0</v>
      </c>
      <c r="DO28" s="7">
        <v>0</v>
      </c>
      <c r="DP28">
        <v>0</v>
      </c>
      <c r="DR28" s="6">
        <v>0</v>
      </c>
      <c r="DS28" s="7">
        <v>0</v>
      </c>
      <c r="DT28">
        <v>0</v>
      </c>
      <c r="DV28" s="6">
        <v>0</v>
      </c>
      <c r="DW28" s="7">
        <v>0</v>
      </c>
      <c r="DX28">
        <v>0</v>
      </c>
      <c r="DZ28" s="6">
        <v>0</v>
      </c>
      <c r="EA28" s="7">
        <v>0</v>
      </c>
      <c r="EB28">
        <v>0</v>
      </c>
      <c r="ED28" s="6">
        <v>0</v>
      </c>
      <c r="EE28" s="7">
        <v>0</v>
      </c>
      <c r="EF28">
        <v>0</v>
      </c>
      <c r="EH28" s="6">
        <v>0</v>
      </c>
      <c r="EI28" s="7">
        <v>0</v>
      </c>
      <c r="EJ28">
        <v>0</v>
      </c>
      <c r="EL28" s="6">
        <v>0</v>
      </c>
      <c r="EM28" s="7">
        <v>0</v>
      </c>
      <c r="EN28">
        <v>0</v>
      </c>
      <c r="EP28" s="6">
        <v>0</v>
      </c>
      <c r="EQ28" s="7">
        <v>0</v>
      </c>
      <c r="ER28">
        <v>0</v>
      </c>
      <c r="ET28" s="6">
        <v>0</v>
      </c>
      <c r="EU28" s="7">
        <v>0</v>
      </c>
      <c r="EV28">
        <v>0</v>
      </c>
      <c r="EX28" s="6">
        <v>0</v>
      </c>
      <c r="EY28" s="7">
        <v>0</v>
      </c>
      <c r="EZ28">
        <v>0</v>
      </c>
    </row>
    <row r="29" spans="1:156" ht="15" thickBot="1">
      <c r="A29" s="5">
        <v>27</v>
      </c>
      <c r="B29" s="6">
        <v>13.4081294079412</v>
      </c>
      <c r="C29" s="7">
        <v>0</v>
      </c>
      <c r="D29">
        <v>13.4081294079412</v>
      </c>
      <c r="F29" s="6">
        <v>13.4081294079412</v>
      </c>
      <c r="G29" s="7">
        <v>0</v>
      </c>
      <c r="H29">
        <v>13.4081294079412</v>
      </c>
      <c r="I29" s="8"/>
      <c r="J29" s="6">
        <v>9.7855895042793</v>
      </c>
      <c r="K29" s="20">
        <v>7.13692746782924</v>
      </c>
      <c r="L29" s="8">
        <v>16.9225169721085</v>
      </c>
      <c r="M29" s="8">
        <f t="shared" si="0"/>
        <v>6.103069454387085</v>
      </c>
      <c r="N29" s="6">
        <v>8.32037547680561</v>
      </c>
      <c r="O29" s="20">
        <v>3.96058478833952</v>
      </c>
      <c r="P29" s="8">
        <v>12.2809602651451</v>
      </c>
      <c r="Q29" s="8">
        <f t="shared" si="1"/>
        <v>1.4334859117921306</v>
      </c>
      <c r="R29" s="6">
        <v>7.43405886732683</v>
      </c>
      <c r="S29" s="20">
        <v>2.35184444473774</v>
      </c>
      <c r="T29" s="8">
        <v>9.78590331206457</v>
      </c>
      <c r="U29" s="8">
        <f t="shared" si="2"/>
        <v>0.2003953735465213</v>
      </c>
      <c r="V29" s="6">
        <v>5.81947464538168</v>
      </c>
      <c r="W29" s="20">
        <v>1.18572097331398</v>
      </c>
      <c r="X29" s="8">
        <v>7.00519561869566</v>
      </c>
      <c r="Y29">
        <f t="shared" si="3"/>
        <v>3.8766449762600614</v>
      </c>
      <c r="Z29" s="6">
        <v>5.95401041967149</v>
      </c>
      <c r="AA29" s="20">
        <v>0.796886303307899</v>
      </c>
      <c r="AB29" s="8">
        <v>6.75089672297938</v>
      </c>
      <c r="AC29">
        <f t="shared" si="4"/>
        <v>2.48429302316673</v>
      </c>
      <c r="AD29" s="6">
        <v>4.75567570983061</v>
      </c>
      <c r="AE29" s="20">
        <v>0.472435069560217</v>
      </c>
      <c r="AF29" s="8">
        <v>5.22811077939083</v>
      </c>
      <c r="AG29">
        <f t="shared" si="5"/>
        <v>6.76201239251626</v>
      </c>
      <c r="AH29" s="6">
        <v>4.3943194468483</v>
      </c>
      <c r="AI29" s="20">
        <v>0.469648323157262</v>
      </c>
      <c r="AJ29" s="8">
        <v>4.86396777000556</v>
      </c>
      <c r="AK29">
        <f t="shared" si="6"/>
        <v>6.539138456033927</v>
      </c>
      <c r="AL29" s="6">
        <v>4.3943194468483</v>
      </c>
      <c r="AM29" s="20">
        <v>0.0813481133105273</v>
      </c>
      <c r="AN29" s="8">
        <v>4.47566756015883</v>
      </c>
      <c r="AO29">
        <f t="shared" si="7"/>
        <v>8.329484805665034</v>
      </c>
      <c r="AP29" s="6">
        <v>3.68571458561699</v>
      </c>
      <c r="AQ29" s="20">
        <v>0.369584590862266</v>
      </c>
      <c r="AR29" s="8">
        <v>4.05529917647926</v>
      </c>
      <c r="AS29">
        <f t="shared" si="8"/>
        <v>8.297035290613383</v>
      </c>
      <c r="AT29" s="6">
        <v>2.89323333525642</v>
      </c>
      <c r="AU29" s="7">
        <v>0</v>
      </c>
      <c r="AV29">
        <v>2.89323333525642</v>
      </c>
      <c r="AX29" s="6">
        <v>2.89323333525642</v>
      </c>
      <c r="AY29" s="7">
        <v>0</v>
      </c>
      <c r="AZ29">
        <v>2.89323333525642</v>
      </c>
      <c r="BB29" s="6">
        <v>2.89323333525642</v>
      </c>
      <c r="BC29" s="7">
        <v>0</v>
      </c>
      <c r="BD29">
        <v>2.89323333525642</v>
      </c>
      <c r="BF29" s="6">
        <v>2.89323333525642</v>
      </c>
      <c r="BG29" s="7">
        <v>0</v>
      </c>
      <c r="BH29">
        <v>2.89323333525642</v>
      </c>
      <c r="BJ29" s="6">
        <v>2.89323333525642</v>
      </c>
      <c r="BK29" s="7">
        <v>0</v>
      </c>
      <c r="BL29">
        <v>2.89323333525642</v>
      </c>
      <c r="BN29" s="6">
        <v>0</v>
      </c>
      <c r="BO29" s="7">
        <v>0</v>
      </c>
      <c r="BP29">
        <v>0</v>
      </c>
      <c r="BR29" s="6">
        <v>0</v>
      </c>
      <c r="BS29" s="7">
        <v>0</v>
      </c>
      <c r="BT29">
        <v>0</v>
      </c>
      <c r="BV29" s="6">
        <v>0</v>
      </c>
      <c r="BW29" s="7">
        <v>0</v>
      </c>
      <c r="BX29">
        <v>0</v>
      </c>
      <c r="BZ29" s="6">
        <v>0</v>
      </c>
      <c r="CA29" s="7">
        <v>0</v>
      </c>
      <c r="CB29">
        <v>0</v>
      </c>
      <c r="CD29" s="6">
        <v>0</v>
      </c>
      <c r="CE29" s="7">
        <v>0</v>
      </c>
      <c r="CF29">
        <v>0</v>
      </c>
      <c r="CH29" s="6">
        <v>0</v>
      </c>
      <c r="CI29" s="7">
        <v>0</v>
      </c>
      <c r="CJ29">
        <v>0</v>
      </c>
      <c r="CL29" s="6">
        <v>0</v>
      </c>
      <c r="CM29" s="7">
        <v>0</v>
      </c>
      <c r="CN29">
        <v>0</v>
      </c>
      <c r="CP29" s="6">
        <v>0</v>
      </c>
      <c r="CQ29" s="7">
        <v>0</v>
      </c>
      <c r="CR29">
        <v>0</v>
      </c>
      <c r="CT29" s="6">
        <v>0</v>
      </c>
      <c r="CU29" s="7">
        <v>0</v>
      </c>
      <c r="CV29">
        <v>0</v>
      </c>
      <c r="CX29" s="6">
        <v>0</v>
      </c>
      <c r="CY29" s="7">
        <v>0</v>
      </c>
      <c r="CZ29">
        <v>0</v>
      </c>
      <c r="DB29" s="6">
        <v>0</v>
      </c>
      <c r="DC29" s="7">
        <v>0</v>
      </c>
      <c r="DD29">
        <v>0</v>
      </c>
      <c r="DF29" s="6">
        <v>0</v>
      </c>
      <c r="DG29" s="7">
        <v>0</v>
      </c>
      <c r="DH29">
        <v>0</v>
      </c>
      <c r="DJ29" s="6">
        <v>0</v>
      </c>
      <c r="DK29" s="7">
        <v>0</v>
      </c>
      <c r="DL29">
        <v>0</v>
      </c>
      <c r="DN29" s="6">
        <v>0</v>
      </c>
      <c r="DO29" s="7">
        <v>0</v>
      </c>
      <c r="DP29">
        <v>0</v>
      </c>
      <c r="DR29" s="6">
        <v>0</v>
      </c>
      <c r="DS29" s="7">
        <v>0</v>
      </c>
      <c r="DT29">
        <v>0</v>
      </c>
      <c r="DV29" s="6">
        <v>0</v>
      </c>
      <c r="DW29" s="7">
        <v>0</v>
      </c>
      <c r="DX29">
        <v>0</v>
      </c>
      <c r="DZ29" s="6">
        <v>0</v>
      </c>
      <c r="EA29" s="7">
        <v>0</v>
      </c>
      <c r="EB29">
        <v>0</v>
      </c>
      <c r="ED29" s="6">
        <v>0</v>
      </c>
      <c r="EE29" s="7">
        <v>0</v>
      </c>
      <c r="EF29">
        <v>0</v>
      </c>
      <c r="EH29" s="6">
        <v>0</v>
      </c>
      <c r="EI29" s="7">
        <v>0</v>
      </c>
      <c r="EJ29">
        <v>0</v>
      </c>
      <c r="EL29" s="6">
        <v>0</v>
      </c>
      <c r="EM29" s="7">
        <v>0</v>
      </c>
      <c r="EN29">
        <v>0</v>
      </c>
      <c r="EP29" s="6">
        <v>0</v>
      </c>
      <c r="EQ29" s="7">
        <v>0</v>
      </c>
      <c r="ER29">
        <v>0</v>
      </c>
      <c r="ET29" s="6">
        <v>0</v>
      </c>
      <c r="EU29" s="7">
        <v>0</v>
      </c>
      <c r="EV29">
        <v>0</v>
      </c>
      <c r="EX29" s="6">
        <v>0</v>
      </c>
      <c r="EY29" s="7">
        <v>0</v>
      </c>
      <c r="EZ29">
        <v>0</v>
      </c>
    </row>
    <row r="30" spans="1:156" ht="15" thickBot="1" thickTop="1">
      <c r="A30" s="5">
        <v>28</v>
      </c>
      <c r="B30" s="6">
        <v>13.4081294079412</v>
      </c>
      <c r="C30" s="7">
        <v>0</v>
      </c>
      <c r="D30">
        <v>13.4081294079412</v>
      </c>
      <c r="F30" s="6">
        <v>13.4081294079412</v>
      </c>
      <c r="G30" s="7">
        <v>0</v>
      </c>
      <c r="H30">
        <v>13.4081294079412</v>
      </c>
      <c r="I30" s="8"/>
      <c r="J30" s="6">
        <v>9.60665871268552</v>
      </c>
      <c r="K30" s="20">
        <v>8.90858281937496</v>
      </c>
      <c r="L30" s="8">
        <v>18.5152415320605</v>
      </c>
      <c r="M30" s="8">
        <f t="shared" si="0"/>
        <v>0.7703828520328195</v>
      </c>
      <c r="N30" s="6">
        <v>9.02335716471949</v>
      </c>
      <c r="O30" s="20">
        <v>4.38563182660425</v>
      </c>
      <c r="P30" s="8">
        <v>13.4089889913237</v>
      </c>
      <c r="Q30" s="8">
        <f t="shared" si="1"/>
        <v>0.004796115670714998</v>
      </c>
      <c r="R30" s="6">
        <v>7.93216172317091</v>
      </c>
      <c r="S30" s="20">
        <v>2.63754484818209</v>
      </c>
      <c r="T30" s="8">
        <v>10.569706571353</v>
      </c>
      <c r="U30" s="8">
        <f t="shared" si="2"/>
        <v>0.11299537099129064</v>
      </c>
      <c r="V30" s="6">
        <v>7.14482280217684</v>
      </c>
      <c r="W30" s="20">
        <v>1.64992001034991</v>
      </c>
      <c r="X30" s="8">
        <v>8.79474281252676</v>
      </c>
      <c r="Y30">
        <f t="shared" si="3"/>
        <v>0.032174513389105555</v>
      </c>
      <c r="Z30" s="6">
        <v>6.79280076199011</v>
      </c>
      <c r="AA30" s="20">
        <v>1.06910157144862</v>
      </c>
      <c r="AB30" s="8">
        <v>7.86190233343873</v>
      </c>
      <c r="AC30">
        <f t="shared" si="4"/>
        <v>0.21637234750814752</v>
      </c>
      <c r="AD30" s="6">
        <v>4.91428611415599</v>
      </c>
      <c r="AE30" s="20">
        <v>0.689072672027724</v>
      </c>
      <c r="AF30" s="8">
        <v>5.60335878618372</v>
      </c>
      <c r="AG30">
        <f t="shared" si="5"/>
        <v>4.9512434045303175</v>
      </c>
      <c r="AH30" s="6">
        <v>5.7298250033654</v>
      </c>
      <c r="AI30" s="20">
        <v>0.168145887977905</v>
      </c>
      <c r="AJ30" s="8">
        <v>5.8979708913433</v>
      </c>
      <c r="AK30">
        <f t="shared" si="6"/>
        <v>2.3200492812456477</v>
      </c>
      <c r="AL30" s="6">
        <v>5.20150416979168</v>
      </c>
      <c r="AM30" s="20">
        <v>0.442314647818913</v>
      </c>
      <c r="AN30" s="8">
        <v>5.64381881761059</v>
      </c>
      <c r="AO30">
        <f t="shared" si="7"/>
        <v>2.951295259507545</v>
      </c>
      <c r="AP30" s="6">
        <v>5.20150416979168</v>
      </c>
      <c r="AQ30" s="20">
        <v>0.442314647818913</v>
      </c>
      <c r="AR30" s="8">
        <v>5.64381881761059</v>
      </c>
      <c r="AS30">
        <f t="shared" si="8"/>
        <v>1.6691033779422424</v>
      </c>
      <c r="AT30" s="6">
        <v>4.61654166907052</v>
      </c>
      <c r="AU30" s="19">
        <v>0.442314647818913</v>
      </c>
      <c r="AV30">
        <v>5.05885631688943</v>
      </c>
      <c r="AW30">
        <f>POWER((AV30-$AV$109),2)</f>
        <v>3.5112441492986592</v>
      </c>
      <c r="AX30" s="6">
        <v>4.61654166907052</v>
      </c>
      <c r="AY30" s="19">
        <v>0.442314647818913</v>
      </c>
      <c r="AZ30">
        <v>5.05885631688943</v>
      </c>
      <c r="BA30">
        <f>POWER((AZ30-$AZ$109),2)</f>
        <v>3.2611055264964532</v>
      </c>
      <c r="BB30" s="6">
        <v>4.0882208354968</v>
      </c>
      <c r="BC30" s="7">
        <v>0</v>
      </c>
      <c r="BD30">
        <v>4.0882208354968</v>
      </c>
      <c r="BF30" s="6">
        <v>5.14486250264424</v>
      </c>
      <c r="BG30" s="7">
        <v>0</v>
      </c>
      <c r="BH30">
        <v>5.14486250264424</v>
      </c>
      <c r="BJ30" s="6">
        <v>5.14486250264424</v>
      </c>
      <c r="BK30" s="7">
        <v>0</v>
      </c>
      <c r="BL30">
        <v>5.14486250264424</v>
      </c>
      <c r="BN30" s="6">
        <v>5.14486250264424</v>
      </c>
      <c r="BO30" s="7">
        <v>0</v>
      </c>
      <c r="BP30">
        <v>5.14486250264424</v>
      </c>
      <c r="BR30" s="6">
        <v>5.14486250264424</v>
      </c>
      <c r="BS30" s="7">
        <v>0</v>
      </c>
      <c r="BT30">
        <v>5.14486250264424</v>
      </c>
      <c r="BV30" s="6">
        <v>5.14486250264424</v>
      </c>
      <c r="BW30" s="7">
        <v>0</v>
      </c>
      <c r="BX30">
        <v>5.14486250264424</v>
      </c>
      <c r="BZ30" s="6">
        <v>5.14486250264424</v>
      </c>
      <c r="CA30" s="7">
        <v>0</v>
      </c>
      <c r="CB30">
        <v>5.14486250264424</v>
      </c>
      <c r="CD30" s="6">
        <v>10.6546375069712</v>
      </c>
      <c r="CE30" s="7">
        <v>0</v>
      </c>
      <c r="CF30">
        <v>10.6546375069712</v>
      </c>
      <c r="CH30" s="6">
        <v>10.6546375069712</v>
      </c>
      <c r="CI30" s="7">
        <v>0</v>
      </c>
      <c r="CJ30">
        <v>10.6546375069712</v>
      </c>
      <c r="CL30" s="6">
        <v>10.6546375069712</v>
      </c>
      <c r="CM30" s="7">
        <v>0</v>
      </c>
      <c r="CN30">
        <v>10.6546375069712</v>
      </c>
      <c r="CP30" s="6">
        <v>0</v>
      </c>
      <c r="CQ30" s="7">
        <v>0</v>
      </c>
      <c r="CR30">
        <v>0</v>
      </c>
      <c r="CT30" s="6">
        <v>0</v>
      </c>
      <c r="CU30" s="7">
        <v>0</v>
      </c>
      <c r="CV30">
        <v>0</v>
      </c>
      <c r="CX30" s="6">
        <v>0</v>
      </c>
      <c r="CY30" s="7">
        <v>0</v>
      </c>
      <c r="CZ30">
        <v>0</v>
      </c>
      <c r="DB30" s="6">
        <v>0</v>
      </c>
      <c r="DC30" s="7">
        <v>0</v>
      </c>
      <c r="DD30">
        <v>0</v>
      </c>
      <c r="DF30" s="6">
        <v>0</v>
      </c>
      <c r="DG30" s="7">
        <v>0</v>
      </c>
      <c r="DH30">
        <v>0</v>
      </c>
      <c r="DJ30" s="6">
        <v>0</v>
      </c>
      <c r="DK30" s="7">
        <v>0</v>
      </c>
      <c r="DL30">
        <v>0</v>
      </c>
      <c r="DN30" s="6">
        <v>0</v>
      </c>
      <c r="DO30" s="7">
        <v>0</v>
      </c>
      <c r="DP30">
        <v>0</v>
      </c>
      <c r="DR30" s="6">
        <v>0</v>
      </c>
      <c r="DS30" s="7">
        <v>0</v>
      </c>
      <c r="DT30">
        <v>0</v>
      </c>
      <c r="DV30" s="6">
        <v>0</v>
      </c>
      <c r="DW30" s="7">
        <v>0</v>
      </c>
      <c r="DX30">
        <v>0</v>
      </c>
      <c r="DZ30" s="6">
        <v>0</v>
      </c>
      <c r="EA30" s="7">
        <v>0</v>
      </c>
      <c r="EB30">
        <v>0</v>
      </c>
      <c r="ED30" s="6">
        <v>0</v>
      </c>
      <c r="EE30" s="7">
        <v>0</v>
      </c>
      <c r="EF30">
        <v>0</v>
      </c>
      <c r="EH30" s="6">
        <v>0</v>
      </c>
      <c r="EI30" s="7">
        <v>0</v>
      </c>
      <c r="EJ30">
        <v>0</v>
      </c>
      <c r="EL30" s="6">
        <v>0</v>
      </c>
      <c r="EM30" s="7">
        <v>0</v>
      </c>
      <c r="EN30">
        <v>0</v>
      </c>
      <c r="EP30" s="6">
        <v>0</v>
      </c>
      <c r="EQ30" s="7">
        <v>0</v>
      </c>
      <c r="ER30">
        <v>0</v>
      </c>
      <c r="ET30" s="6">
        <v>0</v>
      </c>
      <c r="EU30" s="7">
        <v>0</v>
      </c>
      <c r="EV30">
        <v>0</v>
      </c>
      <c r="EX30" s="6">
        <v>0</v>
      </c>
      <c r="EY30" s="7">
        <v>0</v>
      </c>
      <c r="EZ30">
        <v>0</v>
      </c>
    </row>
    <row r="31" spans="1:156" ht="15" thickBot="1" thickTop="1">
      <c r="A31" s="5">
        <v>29</v>
      </c>
      <c r="B31" s="6">
        <v>13.4081294079412</v>
      </c>
      <c r="C31" s="7">
        <v>0</v>
      </c>
      <c r="D31">
        <v>13.4081294079412</v>
      </c>
      <c r="F31" s="6">
        <v>13.4081294079412</v>
      </c>
      <c r="G31" s="7">
        <v>0</v>
      </c>
      <c r="H31">
        <v>13.4081294079412</v>
      </c>
      <c r="I31" s="8"/>
      <c r="J31" s="6">
        <v>10.9791821838112</v>
      </c>
      <c r="K31" s="20">
        <v>7.92621972349394</v>
      </c>
      <c r="L31" s="8">
        <v>18.9054019073052</v>
      </c>
      <c r="M31" s="8">
        <f t="shared" si="0"/>
        <v>0.23770908484818193</v>
      </c>
      <c r="N31" s="6">
        <v>9.28215146032529</v>
      </c>
      <c r="O31" s="20">
        <v>4.60361763799649</v>
      </c>
      <c r="P31" s="8">
        <v>13.8857690983218</v>
      </c>
      <c r="Q31" s="8">
        <f t="shared" si="1"/>
        <v>0.1660775328591189</v>
      </c>
      <c r="R31" s="6">
        <v>8.19438359562188</v>
      </c>
      <c r="S31" s="20">
        <v>2.36285586381655</v>
      </c>
      <c r="T31" s="8">
        <v>10.5572394594384</v>
      </c>
      <c r="U31" s="8">
        <f t="shared" si="2"/>
        <v>0.1047692143642401</v>
      </c>
      <c r="V31" s="6">
        <v>8.04265048366155</v>
      </c>
      <c r="W31" s="20">
        <v>1.99722794405476</v>
      </c>
      <c r="X31" s="8">
        <v>10.0398784277163</v>
      </c>
      <c r="Y31">
        <f t="shared" si="3"/>
        <v>1.1358509010475784</v>
      </c>
      <c r="Z31" s="6">
        <v>6.71787835899885</v>
      </c>
      <c r="AA31" s="20">
        <v>0.741448580966387</v>
      </c>
      <c r="AB31" s="8">
        <v>7.45932693996524</v>
      </c>
      <c r="AC31">
        <f t="shared" si="4"/>
        <v>0.7529619557694727</v>
      </c>
      <c r="AD31" s="6">
        <v>5.81779479401042</v>
      </c>
      <c r="AE31" s="20">
        <v>0.868540468087112</v>
      </c>
      <c r="AF31" s="8">
        <v>6.68633526209754</v>
      </c>
      <c r="AG31">
        <f t="shared" si="5"/>
        <v>1.3045351468399558</v>
      </c>
      <c r="AH31" s="6">
        <v>6.06315833669873</v>
      </c>
      <c r="AI31" s="20">
        <v>0.372998589494215</v>
      </c>
      <c r="AJ31" s="8">
        <v>6.43615692619294</v>
      </c>
      <c r="AK31">
        <f t="shared" si="6"/>
        <v>0.9701949845215199</v>
      </c>
      <c r="AL31" s="6">
        <v>5.80317500304488</v>
      </c>
      <c r="AM31" s="20">
        <v>0.221108900551402</v>
      </c>
      <c r="AN31" s="8">
        <v>6.02428390359628</v>
      </c>
      <c r="AO31">
        <f t="shared" si="7"/>
        <v>1.7888215631405053</v>
      </c>
      <c r="AP31" s="6">
        <v>5.61645798745326</v>
      </c>
      <c r="AQ31" s="21">
        <v>0.134730104585793</v>
      </c>
      <c r="AR31" s="8">
        <v>5.75118809203905</v>
      </c>
      <c r="AS31">
        <f t="shared" si="8"/>
        <v>1.403202682431048</v>
      </c>
      <c r="AT31" s="6">
        <v>5.24235625276443</v>
      </c>
      <c r="AU31" s="21">
        <v>0.358792861638947</v>
      </c>
      <c r="AV31">
        <v>5.60114911440338</v>
      </c>
      <c r="AW31">
        <f>POWER((AV31-$AV$109),2)</f>
        <v>1.772995073838216</v>
      </c>
      <c r="AX31" s="6">
        <v>5.24235625276443</v>
      </c>
      <c r="AY31" s="21">
        <v>0.224549171063902</v>
      </c>
      <c r="AZ31">
        <v>5.46690542382833</v>
      </c>
      <c r="BA31">
        <f>POWER((AZ31-$AZ$109),2)</f>
        <v>1.953856086394787</v>
      </c>
      <c r="BB31" s="6">
        <v>5.00651666955129</v>
      </c>
      <c r="BC31" s="18">
        <v>0.117434991300701</v>
      </c>
      <c r="BD31">
        <v>5.12395166085199</v>
      </c>
      <c r="BE31">
        <f>POWER((BD31-$BD$109),2)</f>
        <v>4.912765750002178</v>
      </c>
      <c r="BF31" s="6">
        <v>5.00651666955129</v>
      </c>
      <c r="BG31" s="18">
        <v>0.117434991300701</v>
      </c>
      <c r="BH31">
        <v>5.12395166085199</v>
      </c>
      <c r="BI31">
        <f>POWER((BH31-$BH$109),2)</f>
        <v>8.032918349306366</v>
      </c>
      <c r="BJ31" s="6">
        <v>5.78646667051283</v>
      </c>
      <c r="BK31" s="18">
        <v>0.117434991300701</v>
      </c>
      <c r="BL31">
        <v>5.90390166181353</v>
      </c>
      <c r="BM31">
        <f>POWER((BL31-$BL$109),2)</f>
        <v>3.758419509012146</v>
      </c>
      <c r="BN31" s="6">
        <v>0</v>
      </c>
      <c r="BO31" s="7">
        <v>0</v>
      </c>
      <c r="BP31">
        <v>0</v>
      </c>
      <c r="BR31" s="6">
        <v>0</v>
      </c>
      <c r="BS31" s="7">
        <v>0</v>
      </c>
      <c r="BT31">
        <v>0</v>
      </c>
      <c r="BV31" s="6">
        <v>0</v>
      </c>
      <c r="BW31" s="7">
        <v>0</v>
      </c>
      <c r="BX31">
        <v>0</v>
      </c>
      <c r="BZ31" s="6">
        <v>0</v>
      </c>
      <c r="CA31" s="7">
        <v>0</v>
      </c>
      <c r="CB31">
        <v>0</v>
      </c>
      <c r="CD31" s="6">
        <v>0</v>
      </c>
      <c r="CE31" s="7">
        <v>0</v>
      </c>
      <c r="CF31">
        <v>0</v>
      </c>
      <c r="CH31" s="6">
        <v>8.8180458388622</v>
      </c>
      <c r="CI31" s="7">
        <v>0</v>
      </c>
      <c r="CJ31">
        <v>8.8180458388622</v>
      </c>
      <c r="CL31" s="6">
        <v>0</v>
      </c>
      <c r="CM31" s="7">
        <v>0</v>
      </c>
      <c r="CN31">
        <v>0</v>
      </c>
      <c r="CP31" s="6">
        <v>0</v>
      </c>
      <c r="CQ31" s="7">
        <v>0</v>
      </c>
      <c r="CR31">
        <v>0</v>
      </c>
      <c r="CT31" s="6">
        <v>0</v>
      </c>
      <c r="CU31" s="7">
        <v>0</v>
      </c>
      <c r="CV31">
        <v>0</v>
      </c>
      <c r="CX31" s="6">
        <v>0</v>
      </c>
      <c r="CY31" s="7">
        <v>0</v>
      </c>
      <c r="CZ31">
        <v>0</v>
      </c>
      <c r="DB31" s="6">
        <v>0</v>
      </c>
      <c r="DC31" s="7">
        <v>0</v>
      </c>
      <c r="DD31">
        <v>0</v>
      </c>
      <c r="DF31" s="6">
        <v>0</v>
      </c>
      <c r="DG31" s="7">
        <v>0</v>
      </c>
      <c r="DH31">
        <v>0</v>
      </c>
      <c r="DJ31" s="6">
        <v>0</v>
      </c>
      <c r="DK31" s="7">
        <v>0</v>
      </c>
      <c r="DL31">
        <v>0</v>
      </c>
      <c r="DN31" s="6">
        <v>0</v>
      </c>
      <c r="DO31" s="7">
        <v>0</v>
      </c>
      <c r="DP31">
        <v>0</v>
      </c>
      <c r="DR31" s="6">
        <v>0</v>
      </c>
      <c r="DS31" s="7">
        <v>0</v>
      </c>
      <c r="DT31">
        <v>0</v>
      </c>
      <c r="DV31" s="6">
        <v>0</v>
      </c>
      <c r="DW31" s="7">
        <v>0</v>
      </c>
      <c r="DX31">
        <v>0</v>
      </c>
      <c r="DZ31" s="6">
        <v>0</v>
      </c>
      <c r="EA31" s="7">
        <v>0</v>
      </c>
      <c r="EB31">
        <v>0</v>
      </c>
      <c r="ED31" s="6">
        <v>0</v>
      </c>
      <c r="EE31" s="7">
        <v>0</v>
      </c>
      <c r="EF31">
        <v>0</v>
      </c>
      <c r="EH31" s="6">
        <v>0</v>
      </c>
      <c r="EI31" s="7">
        <v>0</v>
      </c>
      <c r="EJ31">
        <v>0</v>
      </c>
      <c r="EL31" s="6">
        <v>3.69824583501603</v>
      </c>
      <c r="EM31" s="7">
        <v>0</v>
      </c>
      <c r="EN31">
        <v>3.69824583501603</v>
      </c>
      <c r="EP31" s="6">
        <v>3.69824583501603</v>
      </c>
      <c r="EQ31" s="7">
        <v>0</v>
      </c>
      <c r="ER31">
        <v>3.69824583501603</v>
      </c>
      <c r="ET31" s="6">
        <v>3.69824583501603</v>
      </c>
      <c r="EU31" s="7">
        <v>0</v>
      </c>
      <c r="EV31">
        <v>3.69824583501603</v>
      </c>
      <c r="EX31" s="6">
        <v>3.69824583501603</v>
      </c>
      <c r="EY31" s="7">
        <v>0</v>
      </c>
      <c r="EZ31">
        <v>3.69824583501603</v>
      </c>
    </row>
    <row r="32" spans="1:156" ht="15" thickTop="1">
      <c r="A32" s="5">
        <v>30</v>
      </c>
      <c r="B32" s="6">
        <v>13.4081294079412</v>
      </c>
      <c r="C32" s="7">
        <v>0</v>
      </c>
      <c r="D32">
        <v>13.4081294079412</v>
      </c>
      <c r="F32" s="6">
        <v>13.4081294079412</v>
      </c>
      <c r="G32" s="7">
        <v>0</v>
      </c>
      <c r="H32">
        <v>13.4081294079412</v>
      </c>
      <c r="I32" s="8"/>
      <c r="J32" s="6">
        <v>10.4777404359153</v>
      </c>
      <c r="K32" s="20">
        <v>8.86441728201773</v>
      </c>
      <c r="L32" s="8">
        <v>19.3421577179331</v>
      </c>
      <c r="M32" s="8">
        <f t="shared" si="0"/>
        <v>0.0025804749990057984</v>
      </c>
      <c r="N32" s="6">
        <v>8.39337135634097</v>
      </c>
      <c r="O32" s="20">
        <v>3.92503434586318</v>
      </c>
      <c r="P32" s="8">
        <v>12.3184057022042</v>
      </c>
      <c r="Q32" s="8">
        <f t="shared" si="1"/>
        <v>1.345222523075584</v>
      </c>
      <c r="R32" s="6">
        <v>8.44483435217284</v>
      </c>
      <c r="S32" s="20">
        <v>2.90010073585397</v>
      </c>
      <c r="T32" s="8">
        <v>11.3449350880268</v>
      </c>
      <c r="U32" s="8">
        <f t="shared" si="2"/>
        <v>1.2351574083378574</v>
      </c>
      <c r="V32" s="6">
        <v>7.51183343239629</v>
      </c>
      <c r="W32" s="20">
        <v>1.74736727826997</v>
      </c>
      <c r="X32" s="8">
        <v>9.25920071066626</v>
      </c>
      <c r="Y32">
        <f t="shared" si="3"/>
        <v>0.08127365302891718</v>
      </c>
      <c r="Z32" s="6">
        <v>6.55324577506871</v>
      </c>
      <c r="AA32" s="20">
        <v>1.16544110049366</v>
      </c>
      <c r="AB32" s="8">
        <v>7.71868687556237</v>
      </c>
      <c r="AC32">
        <f t="shared" si="4"/>
        <v>0.370118764572375</v>
      </c>
      <c r="AD32" s="6">
        <v>8.35714323202124</v>
      </c>
      <c r="AE32" s="20">
        <v>1.1078844872319</v>
      </c>
      <c r="AF32" s="8">
        <v>9.46502771925314</v>
      </c>
      <c r="AG32">
        <f t="shared" si="5"/>
        <v>2.67823034303132</v>
      </c>
      <c r="AH32" s="6">
        <v>8.87117812638222</v>
      </c>
      <c r="AI32" s="20">
        <v>0.163883997499803</v>
      </c>
      <c r="AJ32" s="8">
        <v>9.03506212388202</v>
      </c>
      <c r="AK32">
        <f t="shared" si="6"/>
        <v>2.6047391675745892</v>
      </c>
      <c r="AL32" s="6">
        <v>9.69624097506678</v>
      </c>
      <c r="AM32" s="20">
        <v>0.920042843198322</v>
      </c>
      <c r="AN32" s="8">
        <v>10.6162838182651</v>
      </c>
      <c r="AO32">
        <f t="shared" si="7"/>
        <v>10.591975764096757</v>
      </c>
      <c r="AP32" s="6">
        <v>7.11980000384616</v>
      </c>
      <c r="AQ32" s="7">
        <v>0</v>
      </c>
      <c r="AR32" s="8">
        <v>7.11980000384616</v>
      </c>
      <c r="AT32" s="6">
        <v>7.11980000384616</v>
      </c>
      <c r="AU32" s="7">
        <v>0</v>
      </c>
      <c r="AV32">
        <v>7.11980000384616</v>
      </c>
      <c r="AX32" s="6">
        <v>0</v>
      </c>
      <c r="AY32" s="7">
        <v>0</v>
      </c>
      <c r="AZ32">
        <v>0</v>
      </c>
      <c r="BB32" s="6">
        <v>0</v>
      </c>
      <c r="BC32" s="7">
        <v>0</v>
      </c>
      <c r="BD32">
        <v>0</v>
      </c>
      <c r="BF32" s="6">
        <v>0</v>
      </c>
      <c r="BG32" s="7">
        <v>0</v>
      </c>
      <c r="BH32">
        <v>0</v>
      </c>
      <c r="BJ32" s="6">
        <v>0</v>
      </c>
      <c r="BK32" s="7">
        <v>0</v>
      </c>
      <c r="BL32">
        <v>0</v>
      </c>
      <c r="BN32" s="6">
        <v>0</v>
      </c>
      <c r="BO32" s="7">
        <v>0</v>
      </c>
      <c r="BP32">
        <v>0</v>
      </c>
      <c r="BR32" s="6">
        <v>0</v>
      </c>
      <c r="BS32" s="7">
        <v>0</v>
      </c>
      <c r="BT32">
        <v>0</v>
      </c>
      <c r="BV32" s="6">
        <v>0</v>
      </c>
      <c r="BW32" s="7">
        <v>0</v>
      </c>
      <c r="BX32">
        <v>0</v>
      </c>
      <c r="BZ32" s="6">
        <v>0</v>
      </c>
      <c r="CA32" s="7">
        <v>0</v>
      </c>
      <c r="CB32">
        <v>0</v>
      </c>
      <c r="CD32" s="6">
        <v>0</v>
      </c>
      <c r="CE32" s="7">
        <v>0</v>
      </c>
      <c r="CF32">
        <v>0</v>
      </c>
      <c r="CH32" s="6">
        <v>0</v>
      </c>
      <c r="CI32" s="7">
        <v>0</v>
      </c>
      <c r="CJ32">
        <v>0</v>
      </c>
      <c r="CL32" s="6">
        <v>0</v>
      </c>
      <c r="CM32" s="7">
        <v>0</v>
      </c>
      <c r="CN32">
        <v>0</v>
      </c>
      <c r="CP32" s="6">
        <v>0</v>
      </c>
      <c r="CQ32" s="7">
        <v>0</v>
      </c>
      <c r="CR32">
        <v>0</v>
      </c>
      <c r="CT32" s="6">
        <v>0</v>
      </c>
      <c r="CU32" s="7">
        <v>0</v>
      </c>
      <c r="CV32">
        <v>0</v>
      </c>
      <c r="CX32" s="6">
        <v>0</v>
      </c>
      <c r="CY32" s="7">
        <v>0</v>
      </c>
      <c r="CZ32">
        <v>0</v>
      </c>
      <c r="DB32" s="6">
        <v>0</v>
      </c>
      <c r="DC32" s="7">
        <v>0</v>
      </c>
      <c r="DD32">
        <v>0</v>
      </c>
      <c r="DF32" s="6">
        <v>0</v>
      </c>
      <c r="DG32" s="7">
        <v>0</v>
      </c>
      <c r="DH32">
        <v>0</v>
      </c>
      <c r="DJ32" s="6">
        <v>0</v>
      </c>
      <c r="DK32" s="7">
        <v>0</v>
      </c>
      <c r="DL32">
        <v>0</v>
      </c>
      <c r="DN32" s="6">
        <v>0</v>
      </c>
      <c r="DO32" s="7">
        <v>0</v>
      </c>
      <c r="DP32">
        <v>0</v>
      </c>
      <c r="DR32" s="6">
        <v>0</v>
      </c>
      <c r="DS32" s="7">
        <v>0</v>
      </c>
      <c r="DT32">
        <v>0</v>
      </c>
      <c r="DV32" s="6">
        <v>0</v>
      </c>
      <c r="DW32" s="7">
        <v>0</v>
      </c>
      <c r="DX32">
        <v>0</v>
      </c>
      <c r="DZ32" s="6">
        <v>0</v>
      </c>
      <c r="EA32" s="7">
        <v>0</v>
      </c>
      <c r="EB32">
        <v>0</v>
      </c>
      <c r="ED32" s="6">
        <v>0</v>
      </c>
      <c r="EE32" s="7">
        <v>0</v>
      </c>
      <c r="EF32">
        <v>0</v>
      </c>
      <c r="EH32" s="6">
        <v>0</v>
      </c>
      <c r="EI32" s="7">
        <v>0</v>
      </c>
      <c r="EJ32">
        <v>0</v>
      </c>
      <c r="EL32" s="6">
        <v>0</v>
      </c>
      <c r="EM32" s="7">
        <v>0</v>
      </c>
      <c r="EN32">
        <v>0</v>
      </c>
      <c r="EP32" s="6">
        <v>0</v>
      </c>
      <c r="EQ32" s="7">
        <v>0</v>
      </c>
      <c r="ER32">
        <v>0</v>
      </c>
      <c r="ET32" s="6">
        <v>0</v>
      </c>
      <c r="EU32" s="7">
        <v>0</v>
      </c>
      <c r="EV32">
        <v>0</v>
      </c>
      <c r="EX32" s="6">
        <v>0</v>
      </c>
      <c r="EY32" s="7">
        <v>0</v>
      </c>
      <c r="EZ32">
        <v>0</v>
      </c>
    </row>
    <row r="33" spans="1:156" ht="14.25">
      <c r="A33" s="5">
        <v>31</v>
      </c>
      <c r="B33" s="6">
        <v>13.4081294079412</v>
      </c>
      <c r="C33" s="7">
        <v>0</v>
      </c>
      <c r="D33">
        <v>13.4081294079412</v>
      </c>
      <c r="F33" s="6">
        <v>13.4081294079412</v>
      </c>
      <c r="G33" s="7">
        <v>0</v>
      </c>
      <c r="H33" s="8">
        <v>13.4081294079412</v>
      </c>
      <c r="I33" s="8"/>
      <c r="J33" s="6">
        <v>11.3904393299926</v>
      </c>
      <c r="K33" s="20">
        <v>10.9077038900525</v>
      </c>
      <c r="L33" s="8">
        <v>22.2981432200451</v>
      </c>
      <c r="M33" s="8">
        <f t="shared" si="0"/>
        <v>8.4401122380261</v>
      </c>
      <c r="N33" s="6">
        <v>9.01968621472596</v>
      </c>
      <c r="O33" s="20">
        <v>4.50480297771402</v>
      </c>
      <c r="P33" s="8">
        <v>13.52448919244</v>
      </c>
      <c r="Q33" s="8">
        <f t="shared" si="1"/>
        <v>0.0021387116821510025</v>
      </c>
      <c r="R33" s="6">
        <v>7.77416840672575</v>
      </c>
      <c r="S33" s="20">
        <v>2.53689047682483</v>
      </c>
      <c r="T33" s="8">
        <v>10.3110588835506</v>
      </c>
      <c r="U33" s="8">
        <f t="shared" si="2"/>
        <v>0.0060062737415774725</v>
      </c>
      <c r="V33" s="6">
        <v>7.39786252811817</v>
      </c>
      <c r="W33" s="20">
        <v>1.69498385392521</v>
      </c>
      <c r="X33" s="8">
        <v>9.09284638204338</v>
      </c>
      <c r="Y33">
        <f t="shared" si="3"/>
        <v>0.014097053873095422</v>
      </c>
      <c r="Z33" s="6">
        <v>7.05408686280588</v>
      </c>
      <c r="AA33" s="20">
        <v>1.08640435080466</v>
      </c>
      <c r="AB33" s="8">
        <v>8.14049121361054</v>
      </c>
      <c r="AC33">
        <f t="shared" si="4"/>
        <v>0.03480818990729225</v>
      </c>
      <c r="AD33" s="6">
        <v>6.68947120400729</v>
      </c>
      <c r="AE33" s="20">
        <v>0.743619889403737</v>
      </c>
      <c r="AF33" s="8">
        <v>7.43309109341102</v>
      </c>
      <c r="AG33">
        <f t="shared" si="5"/>
        <v>0.15634642340617855</v>
      </c>
      <c r="AH33" s="6">
        <v>7.90876854922659</v>
      </c>
      <c r="AI33" s="20">
        <v>1.59472964048958</v>
      </c>
      <c r="AJ33" s="8">
        <v>9.50349818971617</v>
      </c>
      <c r="AK33">
        <f t="shared" si="6"/>
        <v>4.336208592778084</v>
      </c>
      <c r="AL33" s="6">
        <v>7.64812083741989</v>
      </c>
      <c r="AM33" s="20">
        <v>0.384259614369758</v>
      </c>
      <c r="AN33" s="8">
        <v>8.03238045178964</v>
      </c>
      <c r="AO33">
        <f t="shared" si="7"/>
        <v>0.44974219230182594</v>
      </c>
      <c r="AP33" s="6">
        <v>0</v>
      </c>
      <c r="AQ33" s="7">
        <v>0</v>
      </c>
      <c r="AR33" s="8">
        <v>0</v>
      </c>
      <c r="AT33" s="6">
        <v>9.15789584174682</v>
      </c>
      <c r="AU33" s="7">
        <v>0</v>
      </c>
      <c r="AV33">
        <v>9.15789584174682</v>
      </c>
      <c r="AX33" s="6">
        <v>9.15789584174682</v>
      </c>
      <c r="AY33" s="7">
        <v>0</v>
      </c>
      <c r="AZ33">
        <v>9.15789584174682</v>
      </c>
      <c r="BB33" s="6">
        <v>0</v>
      </c>
      <c r="BC33" s="7">
        <v>0</v>
      </c>
      <c r="BD33">
        <v>0</v>
      </c>
      <c r="BF33" s="6">
        <v>0</v>
      </c>
      <c r="BG33" s="7">
        <v>0</v>
      </c>
      <c r="BH33">
        <v>0</v>
      </c>
      <c r="BJ33" s="6">
        <v>0</v>
      </c>
      <c r="BK33" s="7">
        <v>0</v>
      </c>
      <c r="BL33">
        <v>0</v>
      </c>
      <c r="BN33" s="6">
        <v>0</v>
      </c>
      <c r="BO33" s="7">
        <v>0</v>
      </c>
      <c r="BP33">
        <v>0</v>
      </c>
      <c r="BR33" s="6">
        <v>9.98797084030451</v>
      </c>
      <c r="BS33" s="7">
        <v>0</v>
      </c>
      <c r="BT33">
        <v>9.98797084030451</v>
      </c>
      <c r="BV33" s="6">
        <v>9.98797084030451</v>
      </c>
      <c r="BW33" s="7">
        <v>0</v>
      </c>
      <c r="BX33">
        <v>9.98797084030451</v>
      </c>
      <c r="BZ33" s="6">
        <v>9.98797084030451</v>
      </c>
      <c r="CA33" s="7">
        <v>0</v>
      </c>
      <c r="CB33">
        <v>9.98797084030451</v>
      </c>
      <c r="CD33" s="6">
        <v>9.98797084030451</v>
      </c>
      <c r="CE33" s="7">
        <v>0</v>
      </c>
      <c r="CF33">
        <v>9.98797084030451</v>
      </c>
      <c r="CH33" s="6">
        <v>12.0260666782052</v>
      </c>
      <c r="CI33" s="7">
        <v>0</v>
      </c>
      <c r="CJ33">
        <v>12.0260666782052</v>
      </c>
      <c r="CL33" s="6">
        <v>12.0260666782052</v>
      </c>
      <c r="CM33" s="7">
        <v>0</v>
      </c>
      <c r="CN33">
        <v>12.0260666782052</v>
      </c>
      <c r="CP33" s="6">
        <v>0</v>
      </c>
      <c r="CQ33" s="7">
        <v>0</v>
      </c>
      <c r="CR33">
        <v>0</v>
      </c>
      <c r="CT33" s="6">
        <v>0</v>
      </c>
      <c r="CU33" s="7">
        <v>0</v>
      </c>
      <c r="CV33">
        <v>0</v>
      </c>
      <c r="CX33" s="6">
        <v>0</v>
      </c>
      <c r="CY33" s="7">
        <v>0</v>
      </c>
      <c r="CZ33">
        <v>0</v>
      </c>
      <c r="DB33" s="6">
        <v>0</v>
      </c>
      <c r="DC33" s="7">
        <v>0</v>
      </c>
      <c r="DD33">
        <v>0</v>
      </c>
      <c r="DF33" s="6">
        <v>0</v>
      </c>
      <c r="DG33" s="7">
        <v>0</v>
      </c>
      <c r="DH33">
        <v>0</v>
      </c>
      <c r="DJ33" s="6">
        <v>0</v>
      </c>
      <c r="DK33" s="7">
        <v>0</v>
      </c>
      <c r="DL33">
        <v>0</v>
      </c>
      <c r="DN33" s="6">
        <v>0</v>
      </c>
      <c r="DO33" s="7">
        <v>0</v>
      </c>
      <c r="DP33">
        <v>0</v>
      </c>
      <c r="DR33" s="6">
        <v>0</v>
      </c>
      <c r="DS33" s="7">
        <v>0</v>
      </c>
      <c r="DT33">
        <v>0</v>
      </c>
      <c r="DV33" s="6">
        <v>0</v>
      </c>
      <c r="DW33" s="7">
        <v>0</v>
      </c>
      <c r="DX33">
        <v>0</v>
      </c>
      <c r="DZ33" s="6">
        <v>0</v>
      </c>
      <c r="EA33" s="7">
        <v>0</v>
      </c>
      <c r="EB33">
        <v>0</v>
      </c>
      <c r="ED33" s="6">
        <v>0</v>
      </c>
      <c r="EE33" s="7">
        <v>0</v>
      </c>
      <c r="EF33">
        <v>0</v>
      </c>
      <c r="EH33" s="6">
        <v>0</v>
      </c>
      <c r="EI33" s="7">
        <v>0</v>
      </c>
      <c r="EJ33">
        <v>0</v>
      </c>
      <c r="EL33" s="6">
        <v>0</v>
      </c>
      <c r="EM33" s="7">
        <v>0</v>
      </c>
      <c r="EN33">
        <v>0</v>
      </c>
      <c r="EP33" s="6">
        <v>0</v>
      </c>
      <c r="EQ33" s="7">
        <v>0</v>
      </c>
      <c r="ER33">
        <v>0</v>
      </c>
      <c r="ET33" s="6">
        <v>0</v>
      </c>
      <c r="EU33" s="7">
        <v>0</v>
      </c>
      <c r="EV33">
        <v>0</v>
      </c>
      <c r="EX33" s="6">
        <v>0</v>
      </c>
      <c r="EY33" s="7">
        <v>0</v>
      </c>
      <c r="EZ33">
        <v>0</v>
      </c>
    </row>
    <row r="34" spans="1:156" ht="15" thickBot="1">
      <c r="A34" s="5">
        <v>32</v>
      </c>
      <c r="B34" s="6">
        <v>13.4081294079412</v>
      </c>
      <c r="C34" s="7">
        <v>0</v>
      </c>
      <c r="D34">
        <v>13.4081294079412</v>
      </c>
      <c r="F34" s="6">
        <v>13.4081294079412</v>
      </c>
      <c r="G34" s="7">
        <v>0</v>
      </c>
      <c r="H34">
        <v>13.4081294079412</v>
      </c>
      <c r="I34" s="8"/>
      <c r="J34" s="6">
        <v>9.26514554521191</v>
      </c>
      <c r="K34" s="20">
        <v>6.3069347194751</v>
      </c>
      <c r="L34" s="8">
        <v>15.572080264687</v>
      </c>
      <c r="M34" s="8">
        <f t="shared" si="0"/>
        <v>14.59909210212359</v>
      </c>
      <c r="N34" s="6">
        <v>9.64743588121591</v>
      </c>
      <c r="O34" s="20">
        <v>3.98745132693611</v>
      </c>
      <c r="P34" s="8">
        <v>13.634887208152</v>
      </c>
      <c r="Q34" s="8">
        <f t="shared" si="1"/>
        <v>0.024537412577684617</v>
      </c>
      <c r="R34" s="6">
        <v>7.69369551715766</v>
      </c>
      <c r="S34" s="20">
        <v>1.97481634927521</v>
      </c>
      <c r="T34" s="8">
        <v>9.66851186643287</v>
      </c>
      <c r="U34" s="8">
        <f t="shared" si="2"/>
        <v>0.3192779584556769</v>
      </c>
      <c r="V34" s="6">
        <v>7.18117105552413</v>
      </c>
      <c r="W34" s="20">
        <v>1.55833211258295</v>
      </c>
      <c r="X34" s="8">
        <v>8.73950316810708</v>
      </c>
      <c r="Y34">
        <f t="shared" si="3"/>
        <v>0.05504288398819965</v>
      </c>
      <c r="Z34" s="6">
        <v>6.26991647677374</v>
      </c>
      <c r="AA34" s="20">
        <v>0.73170532565968</v>
      </c>
      <c r="AB34" s="8">
        <v>7.00162180243342</v>
      </c>
      <c r="AC34">
        <f t="shared" si="4"/>
        <v>1.7567883895087426</v>
      </c>
      <c r="AD34" s="6">
        <v>7.60716833650642</v>
      </c>
      <c r="AE34" s="20">
        <v>1.8457262353103</v>
      </c>
      <c r="AF34" s="8">
        <v>9.45289457181672</v>
      </c>
      <c r="AG34">
        <f t="shared" si="5"/>
        <v>2.6386650374753815</v>
      </c>
      <c r="AH34" s="6">
        <v>7.96892292135418</v>
      </c>
      <c r="AI34" s="20">
        <v>1.49621059397499</v>
      </c>
      <c r="AJ34" s="8">
        <v>9.46513351532917</v>
      </c>
      <c r="AK34">
        <f t="shared" si="6"/>
        <v>4.177902582864382</v>
      </c>
      <c r="AL34" s="6">
        <v>5.06315833669873</v>
      </c>
      <c r="AM34" s="20">
        <v>0.139924284297664</v>
      </c>
      <c r="AN34" s="8">
        <v>5.20308262099639</v>
      </c>
      <c r="AO34">
        <f t="shared" si="7"/>
        <v>4.659854543793519</v>
      </c>
      <c r="AP34" s="6">
        <v>6.4531333371795</v>
      </c>
      <c r="AQ34" s="7">
        <v>0</v>
      </c>
      <c r="AR34" s="8">
        <v>6.4531333371795</v>
      </c>
      <c r="AT34" s="6">
        <v>6.4531333371795</v>
      </c>
      <c r="AU34" s="7">
        <v>0</v>
      </c>
      <c r="AV34">
        <v>6.4531333371795</v>
      </c>
      <c r="AX34" s="6">
        <v>6.4531333371795</v>
      </c>
      <c r="AY34" s="7">
        <v>0</v>
      </c>
      <c r="AZ34">
        <v>6.4531333371795</v>
      </c>
      <c r="BB34" s="6">
        <v>6.4531333371795</v>
      </c>
      <c r="BC34" s="7">
        <v>0</v>
      </c>
      <c r="BD34">
        <v>6.4531333371795</v>
      </c>
      <c r="BF34" s="6">
        <v>6.4531333371795</v>
      </c>
      <c r="BG34" s="7">
        <v>0</v>
      </c>
      <c r="BH34">
        <v>6.4531333371795</v>
      </c>
      <c r="BJ34" s="6">
        <v>6.4531333371795</v>
      </c>
      <c r="BK34" s="7">
        <v>0</v>
      </c>
      <c r="BL34">
        <v>6.4531333371795</v>
      </c>
      <c r="BN34" s="6">
        <v>6.4531333371795</v>
      </c>
      <c r="BO34" s="7">
        <v>0</v>
      </c>
      <c r="BP34">
        <v>6.4531333371795</v>
      </c>
      <c r="BR34" s="6">
        <v>6.4531333371795</v>
      </c>
      <c r="BS34" s="7">
        <v>0</v>
      </c>
      <c r="BT34">
        <v>6.4531333371795</v>
      </c>
      <c r="BV34" s="6">
        <v>6.4531333371795</v>
      </c>
      <c r="BW34" s="7">
        <v>0</v>
      </c>
      <c r="BX34">
        <v>6.4531333371795</v>
      </c>
      <c r="BZ34" s="6">
        <v>6.4531333371795</v>
      </c>
      <c r="CA34" s="7">
        <v>0</v>
      </c>
      <c r="CB34">
        <v>6.4531333371795</v>
      </c>
      <c r="CD34" s="6">
        <v>6.4531333371795</v>
      </c>
      <c r="CE34" s="7">
        <v>0</v>
      </c>
      <c r="CF34">
        <v>6.4531333371795</v>
      </c>
      <c r="CH34" s="6">
        <v>0</v>
      </c>
      <c r="CI34" s="7">
        <v>0</v>
      </c>
      <c r="CJ34">
        <v>0</v>
      </c>
      <c r="CL34" s="6">
        <v>0</v>
      </c>
      <c r="CM34" s="7">
        <v>0</v>
      </c>
      <c r="CN34">
        <v>0</v>
      </c>
      <c r="CP34" s="6">
        <v>0</v>
      </c>
      <c r="CQ34" s="7">
        <v>0</v>
      </c>
      <c r="CR34">
        <v>0</v>
      </c>
      <c r="CT34" s="6">
        <v>0</v>
      </c>
      <c r="CU34" s="7">
        <v>0</v>
      </c>
      <c r="CV34">
        <v>0</v>
      </c>
      <c r="CX34" s="6">
        <v>0</v>
      </c>
      <c r="CY34" s="7">
        <v>0</v>
      </c>
      <c r="CZ34">
        <v>0</v>
      </c>
      <c r="DB34" s="6">
        <v>0</v>
      </c>
      <c r="DC34" s="7">
        <v>0</v>
      </c>
      <c r="DD34">
        <v>0</v>
      </c>
      <c r="DF34" s="6">
        <v>0</v>
      </c>
      <c r="DG34" s="7">
        <v>0</v>
      </c>
      <c r="DH34">
        <v>0</v>
      </c>
      <c r="DJ34" s="6">
        <v>0</v>
      </c>
      <c r="DK34" s="7">
        <v>0</v>
      </c>
      <c r="DL34">
        <v>0</v>
      </c>
      <c r="DN34" s="6">
        <v>0</v>
      </c>
      <c r="DO34" s="7">
        <v>0</v>
      </c>
      <c r="DP34">
        <v>0</v>
      </c>
      <c r="DR34" s="6">
        <v>0</v>
      </c>
      <c r="DS34" s="7">
        <v>0</v>
      </c>
      <c r="DT34">
        <v>0</v>
      </c>
      <c r="DV34" s="6">
        <v>0</v>
      </c>
      <c r="DW34" s="7">
        <v>0</v>
      </c>
      <c r="DX34">
        <v>0</v>
      </c>
      <c r="DZ34" s="6">
        <v>0</v>
      </c>
      <c r="EA34" s="7">
        <v>0</v>
      </c>
      <c r="EB34">
        <v>0</v>
      </c>
      <c r="ED34" s="6">
        <v>0</v>
      </c>
      <c r="EE34" s="7">
        <v>0</v>
      </c>
      <c r="EF34">
        <v>0</v>
      </c>
      <c r="EH34" s="6">
        <v>0</v>
      </c>
      <c r="EI34" s="7">
        <v>0</v>
      </c>
      <c r="EJ34">
        <v>0</v>
      </c>
      <c r="EL34" s="6">
        <v>0</v>
      </c>
      <c r="EM34" s="7">
        <v>0</v>
      </c>
      <c r="EN34">
        <v>0</v>
      </c>
      <c r="EP34" s="6">
        <v>0</v>
      </c>
      <c r="EQ34" s="7">
        <v>0</v>
      </c>
      <c r="ER34">
        <v>0</v>
      </c>
      <c r="ET34" s="6">
        <v>0</v>
      </c>
      <c r="EU34" s="7">
        <v>0</v>
      </c>
      <c r="EV34">
        <v>0</v>
      </c>
      <c r="EX34" s="6">
        <v>0</v>
      </c>
      <c r="EY34" s="7">
        <v>0</v>
      </c>
      <c r="EZ34">
        <v>0</v>
      </c>
    </row>
    <row r="35" spans="1:156" ht="15" thickBot="1" thickTop="1">
      <c r="A35" s="5">
        <v>33</v>
      </c>
      <c r="B35" s="6">
        <v>13.4081294079412</v>
      </c>
      <c r="C35" s="7">
        <v>0</v>
      </c>
      <c r="D35">
        <v>13.4081294079412</v>
      </c>
      <c r="F35" s="6">
        <v>8.66570621868205</v>
      </c>
      <c r="G35" s="18">
        <v>1.91595005643163</v>
      </c>
      <c r="H35">
        <v>10.5816562751137</v>
      </c>
      <c r="I35" s="8">
        <f>POWER((H35-H109),2)</f>
        <v>47.82995310202762</v>
      </c>
      <c r="J35" s="6">
        <v>10.6552514805733</v>
      </c>
      <c r="K35" s="20">
        <v>8.46774656234279</v>
      </c>
      <c r="L35" s="8">
        <v>19.1229980429161</v>
      </c>
      <c r="M35" s="8">
        <f t="shared" si="0"/>
        <v>0.07287734928109495</v>
      </c>
      <c r="N35" s="6">
        <v>9.38027812350311</v>
      </c>
      <c r="O35" s="20">
        <v>4.46786070112751</v>
      </c>
      <c r="P35" s="8">
        <v>13.8481388246306</v>
      </c>
      <c r="Q35" s="8">
        <f t="shared" si="1"/>
        <v>0.13682293201259907</v>
      </c>
      <c r="R35" s="6">
        <v>8.01014622478228</v>
      </c>
      <c r="S35" s="20">
        <v>2.59138596193173</v>
      </c>
      <c r="T35" s="8">
        <v>10.601532186714</v>
      </c>
      <c r="U35" s="8">
        <f t="shared" si="2"/>
        <v>0.1354044645669164</v>
      </c>
      <c r="V35" s="6">
        <v>7.69945524325257</v>
      </c>
      <c r="W35" s="20">
        <v>1.28572432235175</v>
      </c>
      <c r="X35" s="8">
        <v>8.98517956560432</v>
      </c>
      <c r="Y35">
        <f t="shared" si="3"/>
        <v>0.0001224164851519375</v>
      </c>
      <c r="Z35" s="6">
        <v>7.50181645905274</v>
      </c>
      <c r="AA35" s="20">
        <v>1.05677131758911</v>
      </c>
      <c r="AB35" s="8">
        <v>8.55858777664185</v>
      </c>
      <c r="AC35">
        <f t="shared" si="4"/>
        <v>0.053604766549150105</v>
      </c>
      <c r="AD35" s="6">
        <v>7.43889760693711</v>
      </c>
      <c r="AE35" s="20">
        <v>1.14175446214562</v>
      </c>
      <c r="AF35" s="8">
        <v>8.58065206908272</v>
      </c>
      <c r="AG35">
        <f t="shared" si="5"/>
        <v>0.5657361209868059</v>
      </c>
      <c r="AH35" s="6">
        <v>6.73980833701924</v>
      </c>
      <c r="AI35" s="20">
        <v>0.639688911990879</v>
      </c>
      <c r="AJ35" s="8">
        <v>7.37949724901012</v>
      </c>
      <c r="AK35">
        <f t="shared" si="6"/>
        <v>0.001734259448002675</v>
      </c>
      <c r="AL35" s="6">
        <v>8.02556458850162</v>
      </c>
      <c r="AM35" s="20">
        <v>0.0846601655779881</v>
      </c>
      <c r="AN35" s="8">
        <v>8.11022475407961</v>
      </c>
      <c r="AO35">
        <f t="shared" si="7"/>
        <v>0.56021109747286</v>
      </c>
      <c r="AP35" s="6">
        <v>8.02556458850162</v>
      </c>
      <c r="AQ35" s="18">
        <v>0.687056665446043</v>
      </c>
      <c r="AR35" s="8">
        <v>8.71262125394766</v>
      </c>
      <c r="AS35">
        <f t="shared" si="8"/>
        <v>3.15724779987989</v>
      </c>
      <c r="AT35" s="6">
        <v>8.02556458850162</v>
      </c>
      <c r="AU35" s="18">
        <v>1.37516937983066</v>
      </c>
      <c r="AV35">
        <v>9.40073396833228</v>
      </c>
      <c r="AW35">
        <f>POWER((AV35-$AV$109),2)</f>
        <v>6.091252254910385</v>
      </c>
      <c r="AX35" s="6">
        <v>8.02556458850162</v>
      </c>
      <c r="AY35" s="18">
        <v>0.0846601655779881</v>
      </c>
      <c r="AZ35">
        <v>8.11022475407961</v>
      </c>
      <c r="BA35">
        <f>POWER((AZ35-$AZ$109),2)</f>
        <v>1.551308380882562</v>
      </c>
      <c r="BB35" s="6">
        <v>8.02556458850162</v>
      </c>
      <c r="BC35" s="18">
        <v>0.0846601655779881</v>
      </c>
      <c r="BD35">
        <v>8.11022475407961</v>
      </c>
      <c r="BE35">
        <f>POWER((BD35-$BD$109),2)</f>
        <v>0.592587602450116</v>
      </c>
      <c r="BF35" s="6">
        <v>8.02556458850162</v>
      </c>
      <c r="BG35" s="18">
        <v>0.0846601655779881</v>
      </c>
      <c r="BH35">
        <v>8.11022475407961</v>
      </c>
      <c r="BI35">
        <f>POWER((BH35-$BH$109),2)</f>
        <v>0.0231139556710538</v>
      </c>
      <c r="BJ35" s="6">
        <v>6.72982500336539</v>
      </c>
      <c r="BK35" s="7">
        <v>0</v>
      </c>
      <c r="BL35">
        <v>6.72982500336539</v>
      </c>
      <c r="BN35" s="6">
        <v>6.72982500336539</v>
      </c>
      <c r="BO35" s="7">
        <v>0</v>
      </c>
      <c r="BP35">
        <v>6.72982500336539</v>
      </c>
      <c r="BR35" s="6">
        <v>6.72982500336539</v>
      </c>
      <c r="BS35" s="7">
        <v>0</v>
      </c>
      <c r="BT35">
        <v>6.72982500336539</v>
      </c>
      <c r="BV35" s="6">
        <v>6.72982500336539</v>
      </c>
      <c r="BW35" s="7">
        <v>0</v>
      </c>
      <c r="BX35">
        <v>6.72982500336539</v>
      </c>
      <c r="BZ35" s="6">
        <v>6.72982500336539</v>
      </c>
      <c r="CA35" s="7">
        <v>0</v>
      </c>
      <c r="CB35">
        <v>6.72982500336539</v>
      </c>
      <c r="CD35" s="6">
        <v>6.72982500336539</v>
      </c>
      <c r="CE35" s="7">
        <v>0</v>
      </c>
      <c r="CF35">
        <v>6.72982500336539</v>
      </c>
      <c r="CH35" s="6">
        <v>6.72982500336539</v>
      </c>
      <c r="CI35" s="7">
        <v>0</v>
      </c>
      <c r="CJ35">
        <v>6.72982500336539</v>
      </c>
      <c r="CL35" s="6">
        <v>6.72982500336539</v>
      </c>
      <c r="CM35" s="7">
        <v>0</v>
      </c>
      <c r="CN35">
        <v>6.72982500336539</v>
      </c>
      <c r="CP35" s="6">
        <v>6.72982500336539</v>
      </c>
      <c r="CQ35" s="7">
        <v>0</v>
      </c>
      <c r="CR35">
        <v>6.72982500336539</v>
      </c>
      <c r="CT35" s="6">
        <v>6.72982500336539</v>
      </c>
      <c r="CU35" s="7">
        <v>0</v>
      </c>
      <c r="CV35">
        <v>6.72982500336539</v>
      </c>
      <c r="CX35" s="6">
        <v>6.72982500336539</v>
      </c>
      <c r="CY35" s="7">
        <v>0</v>
      </c>
      <c r="CZ35">
        <v>6.72982500336539</v>
      </c>
      <c r="DB35" s="6">
        <v>6.72982500336539</v>
      </c>
      <c r="DC35" s="7">
        <v>0</v>
      </c>
      <c r="DD35">
        <v>6.72982500336539</v>
      </c>
      <c r="DF35" s="6">
        <v>6.72982500336539</v>
      </c>
      <c r="DG35" s="7">
        <v>0</v>
      </c>
      <c r="DH35">
        <v>6.72982500336539</v>
      </c>
      <c r="DJ35" s="6">
        <v>6.72982500336539</v>
      </c>
      <c r="DK35" s="7">
        <v>0</v>
      </c>
      <c r="DL35">
        <v>6.72982500336539</v>
      </c>
      <c r="DN35" s="6">
        <v>6.72982500336539</v>
      </c>
      <c r="DO35" s="7">
        <v>0</v>
      </c>
      <c r="DP35">
        <v>6.72982500336539</v>
      </c>
      <c r="DR35" s="6">
        <v>6.72982500336539</v>
      </c>
      <c r="DS35" s="7">
        <v>0</v>
      </c>
      <c r="DT35">
        <v>6.72982500336539</v>
      </c>
      <c r="DV35" s="6">
        <v>6.72982500336539</v>
      </c>
      <c r="DW35" s="7">
        <v>0</v>
      </c>
      <c r="DX35">
        <v>6.72982500336539</v>
      </c>
      <c r="DZ35" s="6">
        <v>6.72982500336539</v>
      </c>
      <c r="EA35" s="7">
        <v>0</v>
      </c>
      <c r="EB35">
        <v>6.72982500336539</v>
      </c>
      <c r="ED35" s="6">
        <v>6.72982500336539</v>
      </c>
      <c r="EE35" s="7">
        <v>0</v>
      </c>
      <c r="EF35">
        <v>6.72982500336539</v>
      </c>
      <c r="EH35" s="6">
        <v>6.72982500336539</v>
      </c>
      <c r="EI35" s="7">
        <v>0</v>
      </c>
      <c r="EJ35">
        <v>6.72982500336539</v>
      </c>
      <c r="EL35" s="6">
        <v>6.72982500336539</v>
      </c>
      <c r="EM35" s="7">
        <v>0</v>
      </c>
      <c r="EN35">
        <v>6.72982500336539</v>
      </c>
      <c r="EP35" s="6">
        <v>6.72982500336539</v>
      </c>
      <c r="EQ35" s="7">
        <v>0</v>
      </c>
      <c r="ER35">
        <v>6.72982500336539</v>
      </c>
      <c r="ET35" s="6">
        <v>6.72982500336539</v>
      </c>
      <c r="EU35" s="7">
        <v>0</v>
      </c>
      <c r="EV35">
        <v>6.72982500336539</v>
      </c>
      <c r="EX35" s="6">
        <v>6.72982500336539</v>
      </c>
      <c r="EY35" s="7">
        <v>0</v>
      </c>
      <c r="EZ35">
        <v>6.72982500336539</v>
      </c>
    </row>
    <row r="36" spans="1:156" ht="15" thickBot="1" thickTop="1">
      <c r="A36" s="5">
        <v>34</v>
      </c>
      <c r="B36" s="6">
        <v>13.4081294079412</v>
      </c>
      <c r="C36" s="7">
        <v>0</v>
      </c>
      <c r="D36">
        <v>13.4081294079412</v>
      </c>
      <c r="F36" s="6">
        <v>13.4081294079412</v>
      </c>
      <c r="G36" s="7">
        <v>0</v>
      </c>
      <c r="H36">
        <v>13.4081294079412</v>
      </c>
      <c r="I36" s="8"/>
      <c r="J36" s="6">
        <v>10.6753497933271</v>
      </c>
      <c r="K36" s="20">
        <v>10.2423845805076</v>
      </c>
      <c r="L36" s="8">
        <v>20.9177343738347</v>
      </c>
      <c r="M36" s="8">
        <f t="shared" si="0"/>
        <v>2.324948803016713</v>
      </c>
      <c r="N36" s="6">
        <v>8.86358394511532</v>
      </c>
      <c r="O36" s="20">
        <v>5.04150291262587</v>
      </c>
      <c r="P36" s="8">
        <v>13.9050868577412</v>
      </c>
      <c r="Q36" s="8">
        <f t="shared" si="1"/>
        <v>0.18219569150811654</v>
      </c>
      <c r="R36" s="6">
        <v>7.64836465615018</v>
      </c>
      <c r="S36" s="20">
        <v>2.46340288820785</v>
      </c>
      <c r="T36" s="8">
        <v>10.111767544358</v>
      </c>
      <c r="U36" s="8">
        <f t="shared" si="2"/>
        <v>0.01483309299247093</v>
      </c>
      <c r="V36" s="6">
        <v>7.87588454041384</v>
      </c>
      <c r="W36" s="20">
        <v>1.90208586431001</v>
      </c>
      <c r="X36" s="8">
        <v>9.77797040472385</v>
      </c>
      <c r="Y36">
        <f t="shared" si="3"/>
        <v>0.6461829212668704</v>
      </c>
      <c r="Z36" s="6">
        <v>8.37065324415403</v>
      </c>
      <c r="AA36" s="20">
        <v>2.21492988268197</v>
      </c>
      <c r="AB36" s="8">
        <v>10.585583126836</v>
      </c>
      <c r="AC36">
        <f t="shared" si="4"/>
        <v>5.10092335089555</v>
      </c>
      <c r="AD36" s="6">
        <v>8.89662078237471</v>
      </c>
      <c r="AE36" s="20">
        <v>2.35725450753345</v>
      </c>
      <c r="AF36" s="8">
        <v>11.2538752899082</v>
      </c>
      <c r="AG36">
        <f t="shared" si="5"/>
        <v>11.733211296700418</v>
      </c>
      <c r="AH36" s="6">
        <v>9.54389198889146</v>
      </c>
      <c r="AI36" s="20">
        <v>1.14791259693461</v>
      </c>
      <c r="AJ36" s="8">
        <v>10.6918045858261</v>
      </c>
      <c r="AK36">
        <f t="shared" si="6"/>
        <v>10.697235779496745</v>
      </c>
      <c r="AL36" s="6">
        <v>7.99198056020301</v>
      </c>
      <c r="AM36" s="20">
        <v>1.18288767116231</v>
      </c>
      <c r="AN36" s="8">
        <v>9.17486823136531</v>
      </c>
      <c r="AO36">
        <f t="shared" si="7"/>
        <v>3.2873895815272998</v>
      </c>
      <c r="AP36" s="6">
        <v>8.56641667147437</v>
      </c>
      <c r="AQ36" s="7">
        <v>0</v>
      </c>
      <c r="AR36" s="8">
        <v>8.56641667147437</v>
      </c>
      <c r="AT36" s="6">
        <v>8.56641667147437</v>
      </c>
      <c r="AU36" s="7">
        <v>0</v>
      </c>
      <c r="AV36">
        <v>8.56641667147437</v>
      </c>
      <c r="AX36" s="6">
        <v>8.56641667147437</v>
      </c>
      <c r="AY36" s="7">
        <v>0</v>
      </c>
      <c r="AZ36">
        <v>8.56641667147437</v>
      </c>
      <c r="BB36" s="6">
        <v>0</v>
      </c>
      <c r="BC36" s="7">
        <v>0</v>
      </c>
      <c r="BD36">
        <v>0</v>
      </c>
      <c r="BF36" s="6">
        <v>0</v>
      </c>
      <c r="BG36" s="7">
        <v>0</v>
      </c>
      <c r="BH36">
        <v>0</v>
      </c>
      <c r="BJ36" s="6">
        <v>0</v>
      </c>
      <c r="BK36" s="7">
        <v>0</v>
      </c>
      <c r="BL36">
        <v>0</v>
      </c>
      <c r="BN36" s="6">
        <v>0</v>
      </c>
      <c r="BO36" s="7">
        <v>0</v>
      </c>
      <c r="BP36">
        <v>0</v>
      </c>
      <c r="BR36" s="6">
        <v>0</v>
      </c>
      <c r="BS36" s="7">
        <v>0</v>
      </c>
      <c r="BT36">
        <v>0</v>
      </c>
      <c r="BV36" s="6">
        <v>0</v>
      </c>
      <c r="BW36" s="7">
        <v>0</v>
      </c>
      <c r="BX36">
        <v>0</v>
      </c>
      <c r="BZ36" s="6">
        <v>0</v>
      </c>
      <c r="CA36" s="7">
        <v>0</v>
      </c>
      <c r="CB36">
        <v>0</v>
      </c>
      <c r="CD36" s="6">
        <v>0</v>
      </c>
      <c r="CE36" s="7">
        <v>0</v>
      </c>
      <c r="CF36">
        <v>0</v>
      </c>
      <c r="CH36" s="6">
        <v>0</v>
      </c>
      <c r="CI36" s="7">
        <v>0</v>
      </c>
      <c r="CJ36">
        <v>0</v>
      </c>
      <c r="CL36" s="6">
        <v>0</v>
      </c>
      <c r="CM36" s="7">
        <v>0</v>
      </c>
      <c r="CN36">
        <v>0</v>
      </c>
      <c r="CP36" s="6">
        <v>0</v>
      </c>
      <c r="CQ36" s="7">
        <v>0</v>
      </c>
      <c r="CR36">
        <v>0</v>
      </c>
      <c r="CT36" s="6">
        <v>0</v>
      </c>
      <c r="CU36" s="7">
        <v>0</v>
      </c>
      <c r="CV36">
        <v>0</v>
      </c>
      <c r="CX36" s="6">
        <v>0</v>
      </c>
      <c r="CY36" s="7">
        <v>0</v>
      </c>
      <c r="CZ36">
        <v>0</v>
      </c>
      <c r="DB36" s="6">
        <v>0</v>
      </c>
      <c r="DC36" s="7">
        <v>0</v>
      </c>
      <c r="DD36">
        <v>0</v>
      </c>
      <c r="DF36" s="6">
        <v>0</v>
      </c>
      <c r="DG36" s="7">
        <v>0</v>
      </c>
      <c r="DH36">
        <v>0</v>
      </c>
      <c r="DJ36" s="6">
        <v>0</v>
      </c>
      <c r="DK36" s="7">
        <v>0</v>
      </c>
      <c r="DL36">
        <v>0</v>
      </c>
      <c r="DN36" s="6">
        <v>0</v>
      </c>
      <c r="DO36" s="7">
        <v>0</v>
      </c>
      <c r="DP36">
        <v>0</v>
      </c>
      <c r="DR36" s="6">
        <v>0</v>
      </c>
      <c r="DS36" s="7">
        <v>0</v>
      </c>
      <c r="DT36">
        <v>0</v>
      </c>
      <c r="DV36" s="6">
        <v>0</v>
      </c>
      <c r="DW36" s="7">
        <v>0</v>
      </c>
      <c r="DX36">
        <v>0</v>
      </c>
      <c r="DZ36" s="6">
        <v>0</v>
      </c>
      <c r="EA36" s="7">
        <v>0</v>
      </c>
      <c r="EB36">
        <v>0</v>
      </c>
      <c r="ED36" s="6">
        <v>0</v>
      </c>
      <c r="EE36" s="7">
        <v>0</v>
      </c>
      <c r="EF36">
        <v>0</v>
      </c>
      <c r="EH36" s="6">
        <v>0</v>
      </c>
      <c r="EI36" s="7">
        <v>0</v>
      </c>
      <c r="EJ36">
        <v>0</v>
      </c>
      <c r="EL36" s="6">
        <v>0</v>
      </c>
      <c r="EM36" s="7">
        <v>0</v>
      </c>
      <c r="EN36">
        <v>0</v>
      </c>
      <c r="EP36" s="6">
        <v>0</v>
      </c>
      <c r="EQ36" s="7">
        <v>0</v>
      </c>
      <c r="ER36">
        <v>0</v>
      </c>
      <c r="ET36" s="6">
        <v>0</v>
      </c>
      <c r="EU36" s="7">
        <v>0</v>
      </c>
      <c r="EV36">
        <v>0</v>
      </c>
      <c r="EX36" s="6">
        <v>0</v>
      </c>
      <c r="EY36" s="7">
        <v>0</v>
      </c>
      <c r="EZ36">
        <v>0</v>
      </c>
    </row>
    <row r="37" spans="1:156" ht="15" thickTop="1">
      <c r="A37" s="5">
        <v>35</v>
      </c>
      <c r="B37" s="6">
        <v>13.4081294079412</v>
      </c>
      <c r="C37" s="7">
        <v>0</v>
      </c>
      <c r="D37">
        <v>13.4081294079412</v>
      </c>
      <c r="F37" s="6">
        <v>13.4081294079412</v>
      </c>
      <c r="G37" s="7">
        <v>0</v>
      </c>
      <c r="H37">
        <v>13.4081294079412</v>
      </c>
      <c r="I37" s="8"/>
      <c r="J37" s="6">
        <v>10.2741774223941</v>
      </c>
      <c r="K37" s="20">
        <v>8.17446211113256</v>
      </c>
      <c r="L37" s="8">
        <v>18.4486395335266</v>
      </c>
      <c r="M37" s="8">
        <f t="shared" si="0"/>
        <v>0.8917337661607158</v>
      </c>
      <c r="N37" s="6">
        <v>8.43480355298843</v>
      </c>
      <c r="O37" s="20">
        <v>5.4249870963737</v>
      </c>
      <c r="P37" s="8">
        <v>13.8597906493621</v>
      </c>
      <c r="Q37" s="8">
        <f t="shared" si="1"/>
        <v>0.1455786200115979</v>
      </c>
      <c r="R37" s="6">
        <v>7.427678624109</v>
      </c>
      <c r="S37" s="20">
        <v>2.06839923955108</v>
      </c>
      <c r="T37" s="8">
        <v>9.49607786366008</v>
      </c>
      <c r="U37" s="8">
        <f t="shared" si="2"/>
        <v>0.5438780287769092</v>
      </c>
      <c r="V37" s="6">
        <v>7.50967110497693</v>
      </c>
      <c r="W37" s="20">
        <v>1.4741102320683</v>
      </c>
      <c r="X37" s="8">
        <v>8.98378133704523</v>
      </c>
      <c r="Y37">
        <f t="shared" si="3"/>
        <v>9.343097201957463E-05</v>
      </c>
      <c r="Z37" s="6">
        <v>7.06184719758846</v>
      </c>
      <c r="AA37" s="20">
        <v>1.429767495547</v>
      </c>
      <c r="AB37" s="8">
        <v>8.49161469313546</v>
      </c>
      <c r="AC37">
        <f t="shared" si="4"/>
        <v>0.02707800196655833</v>
      </c>
      <c r="AD37" s="6">
        <v>7.3571934409916</v>
      </c>
      <c r="AE37" s="20">
        <v>1.04034538524601</v>
      </c>
      <c r="AF37" s="8">
        <v>8.39753882623761</v>
      </c>
      <c r="AG37">
        <f t="shared" si="5"/>
        <v>0.32380774740799895</v>
      </c>
      <c r="AH37" s="6">
        <v>6.68313690853939</v>
      </c>
      <c r="AI37" s="20">
        <v>0.928666737739571</v>
      </c>
      <c r="AJ37" s="8">
        <v>7.61180364627896</v>
      </c>
      <c r="AK37">
        <f t="shared" si="6"/>
        <v>0.03635198165158591</v>
      </c>
      <c r="AL37" s="6">
        <v>5.14486250264424</v>
      </c>
      <c r="AM37" s="20">
        <v>0.670608306024022</v>
      </c>
      <c r="AN37" s="8">
        <v>5.81547080866826</v>
      </c>
      <c r="AO37">
        <f t="shared" si="7"/>
        <v>2.39098627905309</v>
      </c>
      <c r="AP37" s="6">
        <v>5.81152916931091</v>
      </c>
      <c r="AQ37" s="19">
        <v>0.129929487894837</v>
      </c>
      <c r="AR37" s="8">
        <v>5.94145865720574</v>
      </c>
      <c r="AS37">
        <f t="shared" si="8"/>
        <v>0.9886285101599471</v>
      </c>
      <c r="AT37" s="6">
        <v>6.86817083645834</v>
      </c>
      <c r="AU37" s="7">
        <v>0</v>
      </c>
      <c r="AV37">
        <v>6.86817083645834</v>
      </c>
      <c r="AX37" s="6">
        <v>0</v>
      </c>
      <c r="AY37" s="7">
        <v>0</v>
      </c>
      <c r="AZ37">
        <v>0</v>
      </c>
      <c r="BB37" s="6">
        <v>0</v>
      </c>
      <c r="BC37" s="7">
        <v>0</v>
      </c>
      <c r="BD37">
        <v>0</v>
      </c>
      <c r="BF37" s="6">
        <v>0</v>
      </c>
      <c r="BG37" s="7">
        <v>0</v>
      </c>
      <c r="BH37">
        <v>0</v>
      </c>
      <c r="BJ37" s="6">
        <v>0</v>
      </c>
      <c r="BK37" s="7">
        <v>0</v>
      </c>
      <c r="BL37">
        <v>0</v>
      </c>
      <c r="BN37" s="6">
        <v>0</v>
      </c>
      <c r="BO37" s="7">
        <v>0</v>
      </c>
      <c r="BP37">
        <v>0</v>
      </c>
      <c r="BR37" s="6">
        <v>0</v>
      </c>
      <c r="BS37" s="7">
        <v>0</v>
      </c>
      <c r="BT37">
        <v>0</v>
      </c>
      <c r="BV37" s="6">
        <v>0</v>
      </c>
      <c r="BW37" s="7">
        <v>0</v>
      </c>
      <c r="BX37">
        <v>0</v>
      </c>
      <c r="BZ37" s="6">
        <v>0</v>
      </c>
      <c r="CA37" s="7">
        <v>0</v>
      </c>
      <c r="CB37">
        <v>0</v>
      </c>
      <c r="CD37" s="6">
        <v>0</v>
      </c>
      <c r="CE37" s="7">
        <v>0</v>
      </c>
      <c r="CF37">
        <v>0</v>
      </c>
      <c r="CH37" s="6">
        <v>0</v>
      </c>
      <c r="CI37" s="7">
        <v>0</v>
      </c>
      <c r="CJ37">
        <v>0</v>
      </c>
      <c r="CL37" s="6">
        <v>0</v>
      </c>
      <c r="CM37" s="7">
        <v>0</v>
      </c>
      <c r="CN37">
        <v>0</v>
      </c>
      <c r="CP37" s="6">
        <v>0</v>
      </c>
      <c r="CQ37" s="7">
        <v>0</v>
      </c>
      <c r="CR37">
        <v>0</v>
      </c>
      <c r="CT37" s="6">
        <v>0</v>
      </c>
      <c r="CU37" s="7">
        <v>0</v>
      </c>
      <c r="CV37">
        <v>0</v>
      </c>
      <c r="CX37" s="6">
        <v>0</v>
      </c>
      <c r="CY37" s="7">
        <v>0</v>
      </c>
      <c r="CZ37">
        <v>0</v>
      </c>
      <c r="DB37" s="6">
        <v>0</v>
      </c>
      <c r="DC37" s="7">
        <v>0</v>
      </c>
      <c r="DD37">
        <v>0</v>
      </c>
      <c r="DF37" s="6">
        <v>0</v>
      </c>
      <c r="DG37" s="7">
        <v>0</v>
      </c>
      <c r="DH37">
        <v>0</v>
      </c>
      <c r="DJ37" s="6">
        <v>0</v>
      </c>
      <c r="DK37" s="7">
        <v>0</v>
      </c>
      <c r="DL37">
        <v>0</v>
      </c>
      <c r="DN37" s="6">
        <v>0</v>
      </c>
      <c r="DO37" s="7">
        <v>0</v>
      </c>
      <c r="DP37">
        <v>0</v>
      </c>
      <c r="DR37" s="6">
        <v>0</v>
      </c>
      <c r="DS37" s="7">
        <v>0</v>
      </c>
      <c r="DT37">
        <v>0</v>
      </c>
      <c r="DV37" s="6">
        <v>0</v>
      </c>
      <c r="DW37" s="7">
        <v>0</v>
      </c>
      <c r="DX37">
        <v>0</v>
      </c>
      <c r="DZ37" s="6">
        <v>0</v>
      </c>
      <c r="EA37" s="7">
        <v>0</v>
      </c>
      <c r="EB37">
        <v>0</v>
      </c>
      <c r="ED37" s="6">
        <v>0</v>
      </c>
      <c r="EE37" s="7">
        <v>0</v>
      </c>
      <c r="EF37">
        <v>0</v>
      </c>
      <c r="EH37" s="6">
        <v>0</v>
      </c>
      <c r="EI37" s="7">
        <v>0</v>
      </c>
      <c r="EJ37">
        <v>0</v>
      </c>
      <c r="EL37" s="6">
        <v>0</v>
      </c>
      <c r="EM37" s="7">
        <v>0</v>
      </c>
      <c r="EN37">
        <v>0</v>
      </c>
      <c r="EP37" s="6">
        <v>0</v>
      </c>
      <c r="EQ37" s="7">
        <v>0</v>
      </c>
      <c r="ER37">
        <v>0</v>
      </c>
      <c r="ET37" s="6">
        <v>0</v>
      </c>
      <c r="EU37" s="7">
        <v>0</v>
      </c>
      <c r="EV37">
        <v>0</v>
      </c>
      <c r="EX37" s="6">
        <v>0</v>
      </c>
      <c r="EY37" s="7">
        <v>0</v>
      </c>
      <c r="EZ37">
        <v>0</v>
      </c>
    </row>
    <row r="38" spans="1:156" ht="14.25">
      <c r="A38" s="5">
        <v>36</v>
      </c>
      <c r="B38" s="6">
        <v>13.4081294079412</v>
      </c>
      <c r="C38" s="7">
        <v>0</v>
      </c>
      <c r="D38">
        <v>13.4081294079412</v>
      </c>
      <c r="F38" s="6">
        <v>13.4081294079412</v>
      </c>
      <c r="G38" s="7">
        <v>0</v>
      </c>
      <c r="H38">
        <v>13.4081294079412</v>
      </c>
      <c r="I38" s="8"/>
      <c r="J38" s="6">
        <v>11.3862125300956</v>
      </c>
      <c r="K38" s="20">
        <v>7.3709914848959</v>
      </c>
      <c r="L38" s="8">
        <v>18.7572040149915</v>
      </c>
      <c r="M38" s="8">
        <f t="shared" si="0"/>
        <v>0.40418070581309284</v>
      </c>
      <c r="N38" s="6">
        <v>8.66052218326453</v>
      </c>
      <c r="O38" s="20">
        <v>4.35547798299888</v>
      </c>
      <c r="P38" s="8">
        <v>13.0160001662634</v>
      </c>
      <c r="Q38" s="8">
        <f t="shared" si="1"/>
        <v>0.21366842367778666</v>
      </c>
      <c r="R38" s="6">
        <v>7.55418130374806</v>
      </c>
      <c r="S38" s="20">
        <v>2.22472600164403</v>
      </c>
      <c r="T38" s="8">
        <v>9.77890730539209</v>
      </c>
      <c r="U38" s="8">
        <f t="shared" si="2"/>
        <v>0.20670791824288612</v>
      </c>
      <c r="V38" s="6">
        <v>7.20721033842959</v>
      </c>
      <c r="W38" s="20">
        <v>1.23863159461998</v>
      </c>
      <c r="X38" s="8">
        <v>8.44584193304957</v>
      </c>
      <c r="Y38">
        <f t="shared" si="3"/>
        <v>0.27907282128534383</v>
      </c>
      <c r="Z38" s="6">
        <v>7.7000823456452</v>
      </c>
      <c r="AA38" s="20">
        <v>1.76702102396032</v>
      </c>
      <c r="AB38" s="8">
        <v>9.46710336960552</v>
      </c>
      <c r="AC38">
        <f t="shared" si="4"/>
        <v>1.299697186745974</v>
      </c>
      <c r="AD38" s="6">
        <v>8.16506312859376</v>
      </c>
      <c r="AE38" s="20">
        <v>1.15645369120799</v>
      </c>
      <c r="AF38" s="8">
        <v>9.32151681980175</v>
      </c>
      <c r="AG38">
        <f t="shared" si="5"/>
        <v>2.2291059453166224</v>
      </c>
      <c r="AH38" s="6">
        <v>6.64812083741988</v>
      </c>
      <c r="AI38" s="20">
        <v>0.222645545233605</v>
      </c>
      <c r="AJ38" s="8">
        <v>6.87076638265349</v>
      </c>
      <c r="AK38">
        <f t="shared" si="6"/>
        <v>0.30291297870737516</v>
      </c>
      <c r="AL38" s="6">
        <v>6.57894792087341</v>
      </c>
      <c r="AM38" s="20">
        <v>0.222645545233605</v>
      </c>
      <c r="AN38" s="8">
        <v>6.80159346610701</v>
      </c>
      <c r="AO38">
        <f t="shared" si="7"/>
        <v>0.3137778571031837</v>
      </c>
      <c r="AP38" s="6">
        <v>6.57894792087341</v>
      </c>
      <c r="AQ38" s="20">
        <v>0.222645545233605</v>
      </c>
      <c r="AR38" s="8">
        <v>6.80159346610701</v>
      </c>
      <c r="AS38">
        <f t="shared" si="8"/>
        <v>0.017999761489025504</v>
      </c>
      <c r="AT38" s="6">
        <v>6.95639167195514</v>
      </c>
      <c r="AU38" s="7">
        <v>0</v>
      </c>
      <c r="AV38">
        <v>6.95639167195514</v>
      </c>
      <c r="AX38" s="6">
        <v>0</v>
      </c>
      <c r="AY38" s="7">
        <v>0</v>
      </c>
      <c r="AZ38">
        <v>0</v>
      </c>
      <c r="BB38" s="6">
        <v>0</v>
      </c>
      <c r="BC38" s="7">
        <v>0</v>
      </c>
      <c r="BD38">
        <v>0</v>
      </c>
      <c r="BF38" s="6">
        <v>0</v>
      </c>
      <c r="BG38" s="7">
        <v>0</v>
      </c>
      <c r="BH38">
        <v>0</v>
      </c>
      <c r="BJ38" s="6">
        <v>0</v>
      </c>
      <c r="BK38" s="7">
        <v>0</v>
      </c>
      <c r="BL38">
        <v>0</v>
      </c>
      <c r="BN38" s="6">
        <v>0</v>
      </c>
      <c r="BO38" s="7">
        <v>0</v>
      </c>
      <c r="BP38">
        <v>0</v>
      </c>
      <c r="BR38" s="6">
        <v>0</v>
      </c>
      <c r="BS38" s="7">
        <v>0</v>
      </c>
      <c r="BT38">
        <v>0</v>
      </c>
      <c r="BV38" s="6">
        <v>0</v>
      </c>
      <c r="BW38" s="7">
        <v>0</v>
      </c>
      <c r="BX38">
        <v>0</v>
      </c>
      <c r="BZ38" s="6">
        <v>0</v>
      </c>
      <c r="CA38" s="7">
        <v>0</v>
      </c>
      <c r="CB38">
        <v>0</v>
      </c>
      <c r="CD38" s="6">
        <v>0</v>
      </c>
      <c r="CE38" s="7">
        <v>0</v>
      </c>
      <c r="CF38">
        <v>0</v>
      </c>
      <c r="CH38" s="6">
        <v>0</v>
      </c>
      <c r="CI38" s="7">
        <v>0</v>
      </c>
      <c r="CJ38">
        <v>0</v>
      </c>
      <c r="CL38" s="6">
        <v>0</v>
      </c>
      <c r="CM38" s="7">
        <v>0</v>
      </c>
      <c r="CN38">
        <v>0</v>
      </c>
      <c r="CP38" s="6">
        <v>0</v>
      </c>
      <c r="CQ38" s="7">
        <v>0</v>
      </c>
      <c r="CR38">
        <v>0</v>
      </c>
      <c r="CT38" s="6">
        <v>0</v>
      </c>
      <c r="CU38" s="7">
        <v>0</v>
      </c>
      <c r="CV38">
        <v>0</v>
      </c>
      <c r="CX38" s="6">
        <v>0</v>
      </c>
      <c r="CY38" s="7">
        <v>0</v>
      </c>
      <c r="CZ38">
        <v>0</v>
      </c>
      <c r="DB38" s="6">
        <v>0</v>
      </c>
      <c r="DC38" s="7">
        <v>0</v>
      </c>
      <c r="DD38">
        <v>0</v>
      </c>
      <c r="DF38" s="6">
        <v>0</v>
      </c>
      <c r="DG38" s="7">
        <v>0</v>
      </c>
      <c r="DH38">
        <v>0</v>
      </c>
      <c r="DJ38" s="6">
        <v>0</v>
      </c>
      <c r="DK38" s="7">
        <v>0</v>
      </c>
      <c r="DL38">
        <v>0</v>
      </c>
      <c r="DN38" s="6">
        <v>0</v>
      </c>
      <c r="DO38" s="7">
        <v>0</v>
      </c>
      <c r="DP38">
        <v>0</v>
      </c>
      <c r="DR38" s="6">
        <v>0</v>
      </c>
      <c r="DS38" s="7">
        <v>0</v>
      </c>
      <c r="DT38">
        <v>0</v>
      </c>
      <c r="DV38" s="6">
        <v>0</v>
      </c>
      <c r="DW38" s="7">
        <v>0</v>
      </c>
      <c r="DX38">
        <v>0</v>
      </c>
      <c r="DZ38" s="6">
        <v>0</v>
      </c>
      <c r="EA38" s="7">
        <v>0</v>
      </c>
      <c r="EB38">
        <v>0</v>
      </c>
      <c r="ED38" s="6">
        <v>0</v>
      </c>
      <c r="EE38" s="7">
        <v>0</v>
      </c>
      <c r="EF38">
        <v>0</v>
      </c>
      <c r="EH38" s="6">
        <v>0</v>
      </c>
      <c r="EI38" s="7">
        <v>0</v>
      </c>
      <c r="EJ38">
        <v>0</v>
      </c>
      <c r="EL38" s="6">
        <v>0</v>
      </c>
      <c r="EM38" s="7">
        <v>0</v>
      </c>
      <c r="EN38">
        <v>0</v>
      </c>
      <c r="EP38" s="6">
        <v>0</v>
      </c>
      <c r="EQ38" s="7">
        <v>0</v>
      </c>
      <c r="ER38">
        <v>0</v>
      </c>
      <c r="ET38" s="6">
        <v>0</v>
      </c>
      <c r="EU38" s="7">
        <v>0</v>
      </c>
      <c r="EV38">
        <v>0</v>
      </c>
      <c r="EX38" s="6">
        <v>0</v>
      </c>
      <c r="EY38" s="7">
        <v>0</v>
      </c>
      <c r="EZ38">
        <v>0</v>
      </c>
    </row>
    <row r="39" spans="1:156" ht="15" thickBot="1">
      <c r="A39" s="5">
        <v>37</v>
      </c>
      <c r="B39" s="6">
        <v>13.4081294079412</v>
      </c>
      <c r="C39" s="7">
        <v>0</v>
      </c>
      <c r="D39">
        <v>13.4081294079412</v>
      </c>
      <c r="F39" s="6">
        <v>13.4081294079412</v>
      </c>
      <c r="G39" s="7">
        <v>0</v>
      </c>
      <c r="H39">
        <v>13.4081294079412</v>
      </c>
      <c r="I39" s="8"/>
      <c r="J39" s="6">
        <v>11.3953994179244</v>
      </c>
      <c r="K39" s="20">
        <v>10.8104027426495</v>
      </c>
      <c r="L39" s="8">
        <v>22.2058021605739</v>
      </c>
      <c r="M39" s="8">
        <f t="shared" si="0"/>
        <v>7.912102994906293</v>
      </c>
      <c r="N39" s="6">
        <v>10.2880518872341</v>
      </c>
      <c r="O39" s="20">
        <v>6.1014299541804</v>
      </c>
      <c r="P39" s="8">
        <v>16.3894818414145</v>
      </c>
      <c r="Q39" s="8">
        <f t="shared" si="1"/>
        <v>8.47531167781136</v>
      </c>
      <c r="R39" s="6">
        <v>7.92771323999966</v>
      </c>
      <c r="S39" s="20">
        <v>2.79647739091041</v>
      </c>
      <c r="T39" s="8">
        <v>10.7241906309101</v>
      </c>
      <c r="U39" s="8">
        <f t="shared" si="2"/>
        <v>0.2407196618184794</v>
      </c>
      <c r="V39" s="6">
        <v>7.16121097715751</v>
      </c>
      <c r="W39" s="20">
        <v>1.72435807996545</v>
      </c>
      <c r="X39" s="8">
        <v>8.88556905712296</v>
      </c>
      <c r="Y39">
        <f t="shared" si="3"/>
        <v>0.007840449037688301</v>
      </c>
      <c r="Z39" s="6">
        <v>7.10410793503389</v>
      </c>
      <c r="AA39" s="20">
        <v>0.706545447164938</v>
      </c>
      <c r="AB39" s="8">
        <v>7.81065338219882</v>
      </c>
      <c r="AC39">
        <f t="shared" si="4"/>
        <v>0.266676563979967</v>
      </c>
      <c r="AD39" s="6">
        <v>6.28009482271599</v>
      </c>
      <c r="AE39" s="20">
        <v>0.714515606361821</v>
      </c>
      <c r="AF39" s="8">
        <v>6.99461042907781</v>
      </c>
      <c r="AG39">
        <f t="shared" si="5"/>
        <v>0.6953680625845483</v>
      </c>
      <c r="AH39" s="6">
        <v>3.7941104177484</v>
      </c>
      <c r="AI39" s="21">
        <v>0.0373620043878029</v>
      </c>
      <c r="AJ39" s="8">
        <v>3.8314724221362</v>
      </c>
      <c r="AK39">
        <f t="shared" si="6"/>
        <v>12.885725451149696</v>
      </c>
      <c r="AL39" s="6">
        <v>4.81879722398505</v>
      </c>
      <c r="AM39" s="21">
        <v>0.0498160058504039</v>
      </c>
      <c r="AN39" s="8">
        <v>4.86861322983545</v>
      </c>
      <c r="AO39">
        <f t="shared" si="7"/>
        <v>6.215742146854028</v>
      </c>
      <c r="AP39" s="6">
        <v>5.47819583597757</v>
      </c>
      <c r="AQ39" s="21">
        <v>0.0373620043878029</v>
      </c>
      <c r="AR39" s="8">
        <v>5.51555784036537</v>
      </c>
      <c r="AS39">
        <f t="shared" si="8"/>
        <v>2.016964675578174</v>
      </c>
      <c r="AT39" s="6">
        <v>4.0882208354968</v>
      </c>
      <c r="AU39" s="7">
        <v>0</v>
      </c>
      <c r="AV39">
        <v>4.0882208354968</v>
      </c>
      <c r="AX39" s="6">
        <v>4.0882208354968</v>
      </c>
      <c r="AY39" s="7">
        <v>0</v>
      </c>
      <c r="AZ39">
        <v>4.0882208354968</v>
      </c>
      <c r="BB39" s="6">
        <v>4.0882208354968</v>
      </c>
      <c r="BC39" s="7">
        <v>0</v>
      </c>
      <c r="BD39">
        <v>4.0882208354968</v>
      </c>
      <c r="BF39" s="6">
        <v>4.0882208354968</v>
      </c>
      <c r="BG39" s="7">
        <v>0</v>
      </c>
      <c r="BH39">
        <v>4.0882208354968</v>
      </c>
      <c r="BJ39" s="6">
        <v>4.0882208354968</v>
      </c>
      <c r="BK39" s="7">
        <v>0</v>
      </c>
      <c r="BL39">
        <v>4.0882208354968</v>
      </c>
      <c r="BN39" s="6">
        <v>0</v>
      </c>
      <c r="BO39" s="7">
        <v>0</v>
      </c>
      <c r="BP39">
        <v>0</v>
      </c>
      <c r="BR39" s="6">
        <v>0</v>
      </c>
      <c r="BS39" s="7">
        <v>0</v>
      </c>
      <c r="BT39">
        <v>0</v>
      </c>
      <c r="BV39" s="6">
        <v>0</v>
      </c>
      <c r="BW39" s="7">
        <v>0</v>
      </c>
      <c r="BX39">
        <v>0</v>
      </c>
      <c r="BZ39" s="6">
        <v>0</v>
      </c>
      <c r="CA39" s="7">
        <v>0</v>
      </c>
      <c r="CB39">
        <v>0</v>
      </c>
      <c r="CD39" s="6">
        <v>0</v>
      </c>
      <c r="CE39" s="7">
        <v>0</v>
      </c>
      <c r="CF39">
        <v>0</v>
      </c>
      <c r="CH39" s="6">
        <v>0</v>
      </c>
      <c r="CI39" s="7">
        <v>0</v>
      </c>
      <c r="CJ39">
        <v>0</v>
      </c>
      <c r="CL39" s="6">
        <v>0</v>
      </c>
      <c r="CM39" s="7">
        <v>0</v>
      </c>
      <c r="CN39">
        <v>0</v>
      </c>
      <c r="CP39" s="6">
        <v>0</v>
      </c>
      <c r="CQ39" s="7">
        <v>0</v>
      </c>
      <c r="CR39">
        <v>0</v>
      </c>
      <c r="CT39" s="6">
        <v>0</v>
      </c>
      <c r="CU39" s="7">
        <v>0</v>
      </c>
      <c r="CV39">
        <v>0</v>
      </c>
      <c r="CX39" s="6">
        <v>0</v>
      </c>
      <c r="CY39" s="7">
        <v>0</v>
      </c>
      <c r="CZ39">
        <v>0</v>
      </c>
      <c r="DB39" s="6">
        <v>0</v>
      </c>
      <c r="DC39" s="7">
        <v>0</v>
      </c>
      <c r="DD39">
        <v>0</v>
      </c>
      <c r="DF39" s="6">
        <v>0</v>
      </c>
      <c r="DG39" s="7">
        <v>0</v>
      </c>
      <c r="DH39">
        <v>0</v>
      </c>
      <c r="DJ39" s="6">
        <v>0</v>
      </c>
      <c r="DK39" s="7">
        <v>0</v>
      </c>
      <c r="DL39">
        <v>0</v>
      </c>
      <c r="DN39" s="6">
        <v>0</v>
      </c>
      <c r="DO39" s="7">
        <v>0</v>
      </c>
      <c r="DP39">
        <v>0</v>
      </c>
      <c r="DR39" s="6">
        <v>0</v>
      </c>
      <c r="DS39" s="7">
        <v>0</v>
      </c>
      <c r="DT39">
        <v>0</v>
      </c>
      <c r="DV39" s="6">
        <v>0</v>
      </c>
      <c r="DW39" s="7">
        <v>0</v>
      </c>
      <c r="DX39">
        <v>0</v>
      </c>
      <c r="DZ39" s="6">
        <v>0</v>
      </c>
      <c r="EA39" s="7">
        <v>0</v>
      </c>
      <c r="EB39">
        <v>0</v>
      </c>
      <c r="ED39" s="6">
        <v>0</v>
      </c>
      <c r="EE39" s="7">
        <v>0</v>
      </c>
      <c r="EF39">
        <v>0</v>
      </c>
      <c r="EH39" s="6">
        <v>0</v>
      </c>
      <c r="EI39" s="7">
        <v>0</v>
      </c>
      <c r="EJ39">
        <v>0</v>
      </c>
      <c r="EL39" s="6">
        <v>0</v>
      </c>
      <c r="EM39" s="7">
        <v>0</v>
      </c>
      <c r="EN39">
        <v>0</v>
      </c>
      <c r="EP39" s="6">
        <v>0</v>
      </c>
      <c r="EQ39" s="7">
        <v>0</v>
      </c>
      <c r="ER39">
        <v>0</v>
      </c>
      <c r="ET39" s="6">
        <v>0</v>
      </c>
      <c r="EU39" s="7">
        <v>0</v>
      </c>
      <c r="EV39">
        <v>0</v>
      </c>
      <c r="EX39" s="6">
        <v>0</v>
      </c>
      <c r="EY39" s="7">
        <v>0</v>
      </c>
      <c r="EZ39">
        <v>0</v>
      </c>
    </row>
    <row r="40" spans="1:156" ht="15" thickBot="1" thickTop="1">
      <c r="A40" s="5">
        <v>38</v>
      </c>
      <c r="B40" s="6">
        <v>13.4081294079412</v>
      </c>
      <c r="C40" s="7">
        <v>0</v>
      </c>
      <c r="D40">
        <v>13.4081294079412</v>
      </c>
      <c r="F40" s="6">
        <v>13.4081294079412</v>
      </c>
      <c r="G40" s="7">
        <v>0</v>
      </c>
      <c r="H40">
        <v>13.4081294079412</v>
      </c>
      <c r="I40" s="8"/>
      <c r="J40" s="6">
        <v>11.0453984842834</v>
      </c>
      <c r="K40" s="20">
        <v>9.51598546893813</v>
      </c>
      <c r="L40" s="8">
        <v>20.5613839532216</v>
      </c>
      <c r="M40" s="8">
        <f t="shared" si="0"/>
        <v>1.365223662481837</v>
      </c>
      <c r="N40" s="6">
        <v>9.14771685288644</v>
      </c>
      <c r="O40" s="20">
        <v>4.76889354757682</v>
      </c>
      <c r="P40" s="8">
        <v>13.9166104004633</v>
      </c>
      <c r="Q40" s="8">
        <f t="shared" si="1"/>
        <v>0.19216599074629337</v>
      </c>
      <c r="R40" s="6">
        <v>7.43247306832529</v>
      </c>
      <c r="S40" s="20">
        <v>1.77332070221759</v>
      </c>
      <c r="T40" s="8">
        <v>9.20579377054288</v>
      </c>
      <c r="U40" s="8">
        <f t="shared" si="2"/>
        <v>1.056300812667528</v>
      </c>
      <c r="V40" s="6">
        <v>6.25740291076176</v>
      </c>
      <c r="W40" s="20">
        <v>1.27164245927104</v>
      </c>
      <c r="X40" s="8">
        <v>7.5290453700328</v>
      </c>
      <c r="Y40">
        <f t="shared" si="3"/>
        <v>2.0882272968666946</v>
      </c>
      <c r="Z40" s="6">
        <v>5.55551393342598</v>
      </c>
      <c r="AA40" s="20">
        <v>0.765197833104954</v>
      </c>
      <c r="AB40" s="8">
        <v>6.32071176653094</v>
      </c>
      <c r="AC40">
        <f t="shared" si="4"/>
        <v>4.025436221945713</v>
      </c>
      <c r="AD40" s="6">
        <v>6.20150416979168</v>
      </c>
      <c r="AE40" s="20">
        <v>0.203035649996737</v>
      </c>
      <c r="AF40" s="8">
        <v>6.40453981978841</v>
      </c>
      <c r="AG40">
        <f t="shared" si="5"/>
        <v>2.0276561846043313</v>
      </c>
      <c r="AH40" s="6">
        <v>9.23308333814104</v>
      </c>
      <c r="AI40" s="7">
        <v>0</v>
      </c>
      <c r="AJ40" s="8">
        <v>9.23308333814104</v>
      </c>
      <c r="AL40" s="6">
        <v>9.23308333814104</v>
      </c>
      <c r="AM40" s="7">
        <v>0</v>
      </c>
      <c r="AN40" s="8">
        <v>9.23308333814104</v>
      </c>
      <c r="AP40" s="6">
        <v>9.23308333814104</v>
      </c>
      <c r="AQ40" s="7">
        <v>0</v>
      </c>
      <c r="AR40" s="8">
        <v>9.23308333814104</v>
      </c>
      <c r="AT40" s="6">
        <v>9.23308333814104</v>
      </c>
      <c r="AU40" s="7">
        <v>0</v>
      </c>
      <c r="AV40">
        <v>9.23308333814104</v>
      </c>
      <c r="AX40" s="6">
        <v>0</v>
      </c>
      <c r="AY40" s="7">
        <v>0</v>
      </c>
      <c r="AZ40">
        <v>0</v>
      </c>
      <c r="BB40" s="6">
        <v>0</v>
      </c>
      <c r="BC40" s="7">
        <v>0</v>
      </c>
      <c r="BD40">
        <v>0</v>
      </c>
      <c r="BF40" s="6">
        <v>0</v>
      </c>
      <c r="BG40" s="7">
        <v>0</v>
      </c>
      <c r="BH40">
        <v>0</v>
      </c>
      <c r="BJ40" s="6">
        <v>0</v>
      </c>
      <c r="BK40" s="7">
        <v>0</v>
      </c>
      <c r="BL40">
        <v>0</v>
      </c>
      <c r="BN40" s="6">
        <v>0</v>
      </c>
      <c r="BO40" s="7">
        <v>0</v>
      </c>
      <c r="BP40">
        <v>0</v>
      </c>
      <c r="BR40" s="6">
        <v>0</v>
      </c>
      <c r="BS40" s="7">
        <v>0</v>
      </c>
      <c r="BT40">
        <v>0</v>
      </c>
      <c r="BV40" s="6">
        <v>0</v>
      </c>
      <c r="BW40" s="7">
        <v>0</v>
      </c>
      <c r="BX40">
        <v>0</v>
      </c>
      <c r="BZ40" s="6">
        <v>0</v>
      </c>
      <c r="CA40" s="7">
        <v>0</v>
      </c>
      <c r="CB40">
        <v>0</v>
      </c>
      <c r="CD40" s="6">
        <v>0</v>
      </c>
      <c r="CE40" s="7">
        <v>0</v>
      </c>
      <c r="CF40">
        <v>0</v>
      </c>
      <c r="CH40" s="6">
        <v>0</v>
      </c>
      <c r="CI40" s="7">
        <v>0</v>
      </c>
      <c r="CJ40">
        <v>0</v>
      </c>
      <c r="CL40" s="6">
        <v>0</v>
      </c>
      <c r="CM40" s="7">
        <v>0</v>
      </c>
      <c r="CN40">
        <v>0</v>
      </c>
      <c r="CP40" s="6">
        <v>0</v>
      </c>
      <c r="CQ40" s="7">
        <v>0</v>
      </c>
      <c r="CR40">
        <v>0</v>
      </c>
      <c r="CT40" s="6">
        <v>0</v>
      </c>
      <c r="CU40" s="7">
        <v>0</v>
      </c>
      <c r="CV40">
        <v>0</v>
      </c>
      <c r="CX40" s="6">
        <v>0</v>
      </c>
      <c r="CY40" s="7">
        <v>0</v>
      </c>
      <c r="CZ40">
        <v>0</v>
      </c>
      <c r="DB40" s="6">
        <v>0</v>
      </c>
      <c r="DC40" s="7">
        <v>0</v>
      </c>
      <c r="DD40">
        <v>0</v>
      </c>
      <c r="DF40" s="6">
        <v>0</v>
      </c>
      <c r="DG40" s="7">
        <v>0</v>
      </c>
      <c r="DH40">
        <v>0</v>
      </c>
      <c r="DJ40" s="6">
        <v>0</v>
      </c>
      <c r="DK40" s="7">
        <v>0</v>
      </c>
      <c r="DL40">
        <v>0</v>
      </c>
      <c r="DN40" s="6">
        <v>0</v>
      </c>
      <c r="DO40" s="7">
        <v>0</v>
      </c>
      <c r="DP40">
        <v>0</v>
      </c>
      <c r="DR40" s="6">
        <v>0</v>
      </c>
      <c r="DS40" s="7">
        <v>0</v>
      </c>
      <c r="DT40">
        <v>0</v>
      </c>
      <c r="DV40" s="6">
        <v>0</v>
      </c>
      <c r="DW40" s="7">
        <v>0</v>
      </c>
      <c r="DX40">
        <v>0</v>
      </c>
      <c r="DZ40" s="6">
        <v>0</v>
      </c>
      <c r="EA40" s="7">
        <v>0</v>
      </c>
      <c r="EB40">
        <v>0</v>
      </c>
      <c r="ED40" s="6">
        <v>0</v>
      </c>
      <c r="EE40" s="7">
        <v>0</v>
      </c>
      <c r="EF40">
        <v>0</v>
      </c>
      <c r="EH40" s="6">
        <v>0</v>
      </c>
      <c r="EI40" s="7">
        <v>0</v>
      </c>
      <c r="EJ40">
        <v>0</v>
      </c>
      <c r="EL40" s="6">
        <v>0</v>
      </c>
      <c r="EM40" s="7">
        <v>0</v>
      </c>
      <c r="EN40">
        <v>0</v>
      </c>
      <c r="EP40" s="6">
        <v>0</v>
      </c>
      <c r="EQ40" s="7">
        <v>0</v>
      </c>
      <c r="ER40">
        <v>0</v>
      </c>
      <c r="ET40" s="6">
        <v>0</v>
      </c>
      <c r="EU40" s="7">
        <v>0</v>
      </c>
      <c r="EV40">
        <v>0</v>
      </c>
      <c r="EX40" s="6">
        <v>0</v>
      </c>
      <c r="EY40" s="7">
        <v>0</v>
      </c>
      <c r="EZ40">
        <v>0</v>
      </c>
    </row>
    <row r="41" spans="1:156" ht="15" thickBot="1" thickTop="1">
      <c r="A41" s="5">
        <v>39</v>
      </c>
      <c r="B41" s="6">
        <v>13.4081294079412</v>
      </c>
      <c r="C41" s="7">
        <v>0</v>
      </c>
      <c r="D41">
        <v>13.4081294079412</v>
      </c>
      <c r="F41" s="6">
        <v>13.4081294079412</v>
      </c>
      <c r="G41" s="7">
        <v>0</v>
      </c>
      <c r="H41" s="8">
        <v>13.4081294079412</v>
      </c>
      <c r="I41" s="8"/>
      <c r="J41" s="6">
        <v>11.365757104741</v>
      </c>
      <c r="K41" s="20">
        <v>9.87320166631372</v>
      </c>
      <c r="L41" s="8">
        <v>21.2389587710547</v>
      </c>
      <c r="M41" s="8">
        <f t="shared" si="0"/>
        <v>3.407725884130227</v>
      </c>
      <c r="N41" s="6">
        <v>10.1379629974371</v>
      </c>
      <c r="O41" s="20">
        <v>4.89393613777549</v>
      </c>
      <c r="P41" s="8">
        <v>15.0318991352126</v>
      </c>
      <c r="Q41" s="8">
        <f t="shared" si="1"/>
        <v>2.413847432406996</v>
      </c>
      <c r="R41" s="6">
        <v>8.57824674551386</v>
      </c>
      <c r="S41" s="20">
        <v>2.46401925227868</v>
      </c>
      <c r="T41" s="8">
        <v>11.0422659977925</v>
      </c>
      <c r="U41" s="8">
        <f t="shared" si="2"/>
        <v>0.6540074443669496</v>
      </c>
      <c r="V41" s="6">
        <v>8.05094182873878</v>
      </c>
      <c r="W41" s="20">
        <v>1.38743967567894</v>
      </c>
      <c r="X41" s="8">
        <v>9.43838150441772</v>
      </c>
      <c r="Y41">
        <f t="shared" si="3"/>
        <v>0.2155430461176237</v>
      </c>
      <c r="Z41" s="6">
        <v>6.60532621835271</v>
      </c>
      <c r="AA41" s="20">
        <v>0.734259130519294</v>
      </c>
      <c r="AB41" s="8">
        <v>7.339585348872</v>
      </c>
      <c r="AC41">
        <f t="shared" si="4"/>
        <v>0.9751076572404965</v>
      </c>
      <c r="AD41" s="6">
        <v>7.21914192956231</v>
      </c>
      <c r="AE41" s="20">
        <v>0.675158139477968</v>
      </c>
      <c r="AF41" s="8">
        <v>7.89430006904027</v>
      </c>
      <c r="AG41">
        <f t="shared" si="5"/>
        <v>0.00432994530235984</v>
      </c>
      <c r="AH41" s="6">
        <v>7.62842125151443</v>
      </c>
      <c r="AI41" s="19">
        <v>0.694287122497549</v>
      </c>
      <c r="AJ41" s="8">
        <v>8.32270837401198</v>
      </c>
      <c r="AK41">
        <f t="shared" si="6"/>
        <v>0.8128224860961187</v>
      </c>
      <c r="AL41" s="6">
        <v>8.24931093873198</v>
      </c>
      <c r="AM41" s="18">
        <v>0.725252600830354</v>
      </c>
      <c r="AN41" s="8">
        <v>8.97456353956233</v>
      </c>
      <c r="AO41">
        <f t="shared" si="7"/>
        <v>2.601160273214429</v>
      </c>
      <c r="AP41" s="6">
        <v>8.33037625237981</v>
      </c>
      <c r="AQ41" s="19">
        <v>0.746791891229696</v>
      </c>
      <c r="AR41" s="8">
        <v>9.07716814360951</v>
      </c>
      <c r="AS41">
        <f t="shared" si="8"/>
        <v>4.585643159796478</v>
      </c>
      <c r="AT41" s="6">
        <v>15.1225562489183</v>
      </c>
      <c r="AU41" s="7">
        <v>0</v>
      </c>
      <c r="AV41">
        <v>15.1225562489183</v>
      </c>
      <c r="AX41" s="6">
        <v>15.1225562489183</v>
      </c>
      <c r="AY41" s="7">
        <v>0</v>
      </c>
      <c r="AZ41">
        <v>15.1225562489183</v>
      </c>
      <c r="BB41" s="6">
        <v>15.1225562489183</v>
      </c>
      <c r="BC41" s="7">
        <v>0</v>
      </c>
      <c r="BD41">
        <v>15.1225562489183</v>
      </c>
      <c r="BF41" s="6">
        <v>15.1225562489183</v>
      </c>
      <c r="BG41" s="7">
        <v>0</v>
      </c>
      <c r="BH41">
        <v>15.1225562489183</v>
      </c>
      <c r="BJ41" s="6">
        <v>15.1225562489183</v>
      </c>
      <c r="BK41" s="7">
        <v>0</v>
      </c>
      <c r="BL41">
        <v>15.1225562489183</v>
      </c>
      <c r="BN41" s="6">
        <v>15.1225562489183</v>
      </c>
      <c r="BO41" s="7">
        <v>0</v>
      </c>
      <c r="BP41">
        <v>15.1225562489183</v>
      </c>
      <c r="BR41" s="6">
        <v>15.1225562489183</v>
      </c>
      <c r="BS41" s="7">
        <v>0</v>
      </c>
      <c r="BT41">
        <v>15.1225562489183</v>
      </c>
      <c r="BV41" s="6">
        <v>14.441104177484</v>
      </c>
      <c r="BW41" s="7">
        <v>0</v>
      </c>
      <c r="BX41">
        <v>14.441104177484</v>
      </c>
      <c r="BZ41" s="6">
        <v>14.441104177484</v>
      </c>
      <c r="CA41" s="7">
        <v>0</v>
      </c>
      <c r="CB41">
        <v>14.441104177484</v>
      </c>
      <c r="CD41" s="6">
        <v>14.441104177484</v>
      </c>
      <c r="CE41" s="7">
        <v>0</v>
      </c>
      <c r="CF41">
        <v>14.441104177484</v>
      </c>
      <c r="CH41" s="6">
        <v>14.441104177484</v>
      </c>
      <c r="CI41" s="7">
        <v>0</v>
      </c>
      <c r="CJ41">
        <v>14.441104177484</v>
      </c>
      <c r="CL41" s="6">
        <v>14.441104177484</v>
      </c>
      <c r="CM41" s="7">
        <v>0</v>
      </c>
      <c r="CN41">
        <v>14.441104177484</v>
      </c>
      <c r="CP41" s="6">
        <v>14.441104177484</v>
      </c>
      <c r="CQ41" s="7">
        <v>0</v>
      </c>
      <c r="CR41">
        <v>14.441104177484</v>
      </c>
      <c r="CT41" s="6">
        <v>14.441104177484</v>
      </c>
      <c r="CU41" s="7">
        <v>0</v>
      </c>
      <c r="CV41">
        <v>14.441104177484</v>
      </c>
      <c r="CX41" s="6">
        <v>14.441104177484</v>
      </c>
      <c r="CY41" s="7">
        <v>0</v>
      </c>
      <c r="CZ41">
        <v>14.441104177484</v>
      </c>
      <c r="DB41" s="6">
        <v>14.441104177484</v>
      </c>
      <c r="DC41" s="7">
        <v>0</v>
      </c>
      <c r="DD41">
        <v>14.441104177484</v>
      </c>
      <c r="DF41" s="6">
        <v>14.441104177484</v>
      </c>
      <c r="DG41" s="7">
        <v>0</v>
      </c>
      <c r="DH41">
        <v>14.441104177484</v>
      </c>
      <c r="DJ41" s="6">
        <v>14.441104177484</v>
      </c>
      <c r="DK41" s="7">
        <v>0</v>
      </c>
      <c r="DL41">
        <v>14.441104177484</v>
      </c>
      <c r="DN41" s="6">
        <v>14.441104177484</v>
      </c>
      <c r="DO41" s="7">
        <v>0</v>
      </c>
      <c r="DP41">
        <v>14.441104177484</v>
      </c>
      <c r="DR41" s="6">
        <v>14.441104177484</v>
      </c>
      <c r="DS41" s="7">
        <v>0</v>
      </c>
      <c r="DT41">
        <v>14.441104177484</v>
      </c>
      <c r="DV41" s="6">
        <v>14.441104177484</v>
      </c>
      <c r="DW41" s="7">
        <v>0</v>
      </c>
      <c r="DX41">
        <v>14.441104177484</v>
      </c>
      <c r="DZ41" s="6">
        <v>14.441104177484</v>
      </c>
      <c r="EA41" s="7">
        <v>0</v>
      </c>
      <c r="EB41">
        <v>14.441104177484</v>
      </c>
      <c r="ED41" s="6">
        <v>14.441104177484</v>
      </c>
      <c r="EE41" s="7">
        <v>0</v>
      </c>
      <c r="EF41">
        <v>14.441104177484</v>
      </c>
      <c r="EH41" s="6">
        <v>0</v>
      </c>
      <c r="EI41" s="7">
        <v>0</v>
      </c>
      <c r="EJ41">
        <v>0</v>
      </c>
      <c r="EL41" s="6">
        <v>0</v>
      </c>
      <c r="EM41" s="7">
        <v>0</v>
      </c>
      <c r="EN41">
        <v>0</v>
      </c>
      <c r="EP41" s="6">
        <v>0</v>
      </c>
      <c r="EQ41" s="7">
        <v>0</v>
      </c>
      <c r="ER41">
        <v>0</v>
      </c>
      <c r="ET41" s="6">
        <v>0</v>
      </c>
      <c r="EU41" s="7">
        <v>0</v>
      </c>
      <c r="EV41">
        <v>0</v>
      </c>
      <c r="EX41" s="6">
        <v>0</v>
      </c>
      <c r="EY41" s="7">
        <v>0</v>
      </c>
      <c r="EZ41">
        <v>0</v>
      </c>
    </row>
    <row r="42" spans="1:156" ht="15" thickBot="1" thickTop="1">
      <c r="A42" s="5">
        <v>40</v>
      </c>
      <c r="B42" s="6">
        <v>13.4081294079412</v>
      </c>
      <c r="C42" s="7">
        <v>0</v>
      </c>
      <c r="D42">
        <v>13.4081294079412</v>
      </c>
      <c r="F42" s="6">
        <v>13.4081294079412</v>
      </c>
      <c r="G42" s="7">
        <v>0</v>
      </c>
      <c r="H42" s="8">
        <v>13.4081294079412</v>
      </c>
      <c r="I42" s="8"/>
      <c r="J42" s="6">
        <v>9.50768257488697</v>
      </c>
      <c r="K42" s="20">
        <v>7.9591198959601</v>
      </c>
      <c r="L42" s="8">
        <v>17.4668024708471</v>
      </c>
      <c r="M42" s="8">
        <f t="shared" si="0"/>
        <v>3.710067779528964</v>
      </c>
      <c r="N42" s="6">
        <v>8.85843696198766</v>
      </c>
      <c r="O42" s="20">
        <v>3.95852295237541</v>
      </c>
      <c r="P42" s="8">
        <v>12.8169599143631</v>
      </c>
      <c r="Q42" s="8">
        <f t="shared" si="1"/>
        <v>0.437295299803137</v>
      </c>
      <c r="R42" s="6">
        <v>7.03063814180245</v>
      </c>
      <c r="S42" s="20">
        <v>2.47374112134954</v>
      </c>
      <c r="T42" s="8">
        <v>9.50437926315199</v>
      </c>
      <c r="U42" s="8">
        <f t="shared" si="2"/>
        <v>0.5317026954258822</v>
      </c>
      <c r="V42" s="6">
        <v>6.53744879747601</v>
      </c>
      <c r="W42" s="20">
        <v>1.94762808841266</v>
      </c>
      <c r="X42" s="8">
        <v>8.48507688588868</v>
      </c>
      <c r="Y42">
        <f t="shared" si="3"/>
        <v>0.23915863625535994</v>
      </c>
      <c r="Z42" s="6">
        <v>6.6703677621096</v>
      </c>
      <c r="AA42" s="20">
        <v>1.20524294276057</v>
      </c>
      <c r="AB42" s="8">
        <v>7.87561070487017</v>
      </c>
      <c r="AC42">
        <f t="shared" si="4"/>
        <v>0.20380713840513093</v>
      </c>
      <c r="AD42" s="6">
        <v>6.74450058207578</v>
      </c>
      <c r="AE42" s="20">
        <v>0.880354110287036</v>
      </c>
      <c r="AF42" s="8">
        <v>7.62485469236281</v>
      </c>
      <c r="AG42">
        <f t="shared" si="5"/>
        <v>0.04147049457943058</v>
      </c>
      <c r="AH42" s="6">
        <v>6.42613720569484</v>
      </c>
      <c r="AI42" s="21">
        <v>0.766604808871998</v>
      </c>
      <c r="AJ42" s="8">
        <v>7.19274201456683</v>
      </c>
      <c r="AK42">
        <f t="shared" si="6"/>
        <v>0.0521664116427828</v>
      </c>
      <c r="AL42" s="6">
        <v>8.4197166721154</v>
      </c>
      <c r="AM42" s="18">
        <v>0.692659885553972</v>
      </c>
      <c r="AN42" s="8">
        <v>9.11237655766937</v>
      </c>
      <c r="AO42">
        <f t="shared" si="7"/>
        <v>3.0646854855707772</v>
      </c>
      <c r="AP42" s="6">
        <v>8.28972500528848</v>
      </c>
      <c r="AQ42" s="21">
        <v>0.786128232160859</v>
      </c>
      <c r="AR42" s="8">
        <v>9.07585323744934</v>
      </c>
      <c r="AS42">
        <f t="shared" si="8"/>
        <v>4.580013378461331</v>
      </c>
      <c r="AT42" s="6">
        <v>9.34636667243591</v>
      </c>
      <c r="AU42" s="7">
        <v>0</v>
      </c>
      <c r="AV42">
        <v>9.34636667243591</v>
      </c>
      <c r="AX42" s="6">
        <v>9.34636667243591</v>
      </c>
      <c r="AY42" s="7">
        <v>0</v>
      </c>
      <c r="AZ42">
        <v>9.34636667243591</v>
      </c>
      <c r="BB42" s="6">
        <v>9.34636667243591</v>
      </c>
      <c r="BC42" s="7">
        <v>0</v>
      </c>
      <c r="BD42">
        <v>9.34636667243591</v>
      </c>
      <c r="BF42" s="6">
        <v>9.34636667243591</v>
      </c>
      <c r="BG42" s="7">
        <v>0</v>
      </c>
      <c r="BH42">
        <v>9.34636667243591</v>
      </c>
      <c r="BJ42" s="6">
        <v>9.34636667243591</v>
      </c>
      <c r="BK42" s="7">
        <v>0</v>
      </c>
      <c r="BL42">
        <v>9.34636667243591</v>
      </c>
      <c r="BN42" s="6">
        <v>9.34636667243591</v>
      </c>
      <c r="BO42" s="7">
        <v>0</v>
      </c>
      <c r="BP42">
        <v>9.34636667243591</v>
      </c>
      <c r="BR42" s="6">
        <v>9.34636667243591</v>
      </c>
      <c r="BS42" s="7">
        <v>0</v>
      </c>
      <c r="BT42">
        <v>9.34636667243591</v>
      </c>
      <c r="BV42" s="6">
        <v>9.34636667243591</v>
      </c>
      <c r="BW42" s="7">
        <v>0</v>
      </c>
      <c r="BX42">
        <v>9.34636667243591</v>
      </c>
      <c r="BZ42" s="6">
        <v>9.34636667243591</v>
      </c>
      <c r="CA42" s="7">
        <v>0</v>
      </c>
      <c r="CB42">
        <v>9.34636667243591</v>
      </c>
      <c r="CD42" s="6">
        <v>0</v>
      </c>
      <c r="CE42" s="7">
        <v>0</v>
      </c>
      <c r="CF42">
        <v>0</v>
      </c>
      <c r="CH42" s="6">
        <v>0</v>
      </c>
      <c r="CI42" s="7">
        <v>0</v>
      </c>
      <c r="CJ42">
        <v>0</v>
      </c>
      <c r="CL42" s="6">
        <v>0</v>
      </c>
      <c r="CM42" s="7">
        <v>0</v>
      </c>
      <c r="CN42">
        <v>0</v>
      </c>
      <c r="CP42" s="6">
        <v>0</v>
      </c>
      <c r="CQ42" s="7">
        <v>0</v>
      </c>
      <c r="CR42">
        <v>0</v>
      </c>
      <c r="CT42" s="6">
        <v>0</v>
      </c>
      <c r="CU42" s="7">
        <v>0</v>
      </c>
      <c r="CV42">
        <v>0</v>
      </c>
      <c r="CX42" s="6">
        <v>0</v>
      </c>
      <c r="CY42" s="7">
        <v>0</v>
      </c>
      <c r="CZ42">
        <v>0</v>
      </c>
      <c r="DB42" s="6">
        <v>0</v>
      </c>
      <c r="DC42" s="7">
        <v>0</v>
      </c>
      <c r="DD42">
        <v>0</v>
      </c>
      <c r="DF42" s="6">
        <v>0</v>
      </c>
      <c r="DG42" s="7">
        <v>0</v>
      </c>
      <c r="DH42">
        <v>0</v>
      </c>
      <c r="DJ42" s="6">
        <v>0</v>
      </c>
      <c r="DK42" s="7">
        <v>0</v>
      </c>
      <c r="DL42">
        <v>0</v>
      </c>
      <c r="DN42" s="6">
        <v>0</v>
      </c>
      <c r="DO42" s="7">
        <v>0</v>
      </c>
      <c r="DP42">
        <v>0</v>
      </c>
      <c r="DR42" s="6">
        <v>0</v>
      </c>
      <c r="DS42" s="7">
        <v>0</v>
      </c>
      <c r="DT42">
        <v>0</v>
      </c>
      <c r="DV42" s="6">
        <v>0</v>
      </c>
      <c r="DW42" s="7">
        <v>0</v>
      </c>
      <c r="DX42">
        <v>0</v>
      </c>
      <c r="DZ42" s="6">
        <v>0</v>
      </c>
      <c r="EA42" s="7">
        <v>0</v>
      </c>
      <c r="EB42">
        <v>0</v>
      </c>
      <c r="ED42" s="6">
        <v>0</v>
      </c>
      <c r="EE42" s="7">
        <v>0</v>
      </c>
      <c r="EF42">
        <v>0</v>
      </c>
      <c r="EH42" s="6">
        <v>0</v>
      </c>
      <c r="EI42" s="7">
        <v>0</v>
      </c>
      <c r="EJ42">
        <v>0</v>
      </c>
      <c r="EL42" s="6">
        <v>0</v>
      </c>
      <c r="EM42" s="7">
        <v>0</v>
      </c>
      <c r="EN42">
        <v>0</v>
      </c>
      <c r="EP42" s="6">
        <v>0</v>
      </c>
      <c r="EQ42" s="7">
        <v>0</v>
      </c>
      <c r="ER42">
        <v>0</v>
      </c>
      <c r="ET42" s="6">
        <v>0</v>
      </c>
      <c r="EU42" s="7">
        <v>0</v>
      </c>
      <c r="EV42">
        <v>0</v>
      </c>
      <c r="EX42" s="6">
        <v>0</v>
      </c>
      <c r="EY42" s="7">
        <v>0</v>
      </c>
      <c r="EZ42">
        <v>0</v>
      </c>
    </row>
    <row r="43" spans="1:156" ht="15" thickBot="1" thickTop="1">
      <c r="A43" s="5">
        <v>41</v>
      </c>
      <c r="B43" s="6">
        <v>13.4081294079412</v>
      </c>
      <c r="C43" s="7">
        <v>0</v>
      </c>
      <c r="D43">
        <v>13.4081294079412</v>
      </c>
      <c r="F43" s="6">
        <v>13.4081294079412</v>
      </c>
      <c r="G43" s="7">
        <v>0</v>
      </c>
      <c r="H43">
        <v>13.4081294079412</v>
      </c>
      <c r="I43" s="8"/>
      <c r="J43" s="6">
        <v>8.95172020246964</v>
      </c>
      <c r="K43" s="20">
        <v>6.06213174671081</v>
      </c>
      <c r="L43" s="8">
        <v>15.0138519491805</v>
      </c>
      <c r="M43" s="8">
        <f t="shared" si="0"/>
        <v>19.17655311013842</v>
      </c>
      <c r="N43" s="6">
        <v>8.52692753253676</v>
      </c>
      <c r="O43" s="20">
        <v>4.03105862112483</v>
      </c>
      <c r="P43" s="8">
        <v>12.5579861536616</v>
      </c>
      <c r="Q43" s="8">
        <f t="shared" si="1"/>
        <v>0.8468726360315811</v>
      </c>
      <c r="R43" s="6">
        <v>6.71209421441895</v>
      </c>
      <c r="S43" s="20">
        <v>2.41482251209975</v>
      </c>
      <c r="T43" s="8">
        <v>9.1269167265187</v>
      </c>
      <c r="U43" s="8">
        <f t="shared" si="2"/>
        <v>1.2246565247085683</v>
      </c>
      <c r="V43" s="6">
        <v>6.10028562021769</v>
      </c>
      <c r="W43" s="20">
        <v>1.60585400778202</v>
      </c>
      <c r="X43" s="8">
        <v>7.70613962799971</v>
      </c>
      <c r="Y43">
        <f t="shared" si="3"/>
        <v>1.6077624753355455</v>
      </c>
      <c r="Z43" s="6">
        <v>5.89233824601363</v>
      </c>
      <c r="AA43" s="20">
        <v>0.572543555232808</v>
      </c>
      <c r="AB43" s="8">
        <v>6.46488180124644</v>
      </c>
      <c r="AC43">
        <f t="shared" si="4"/>
        <v>3.467710417205775</v>
      </c>
      <c r="AD43" s="6">
        <v>4.4237263920139</v>
      </c>
      <c r="AE43" s="20">
        <v>0.40893061010095</v>
      </c>
      <c r="AF43" s="8">
        <v>4.83265700211485</v>
      </c>
      <c r="AG43">
        <f t="shared" si="5"/>
        <v>8.975061781622603</v>
      </c>
      <c r="AH43" s="6">
        <v>6.03809583790065</v>
      </c>
      <c r="AI43" s="7">
        <v>0</v>
      </c>
      <c r="AJ43" s="8">
        <v>6.03809583790065</v>
      </c>
      <c r="AK43">
        <f t="shared" si="6"/>
        <v>1.9128158284327779</v>
      </c>
      <c r="AL43" s="6">
        <v>6.03809583790065</v>
      </c>
      <c r="AM43" s="7">
        <v>0</v>
      </c>
      <c r="AN43" s="8">
        <v>6.03809583790065</v>
      </c>
      <c r="AP43" s="6">
        <v>6.03809583790065</v>
      </c>
      <c r="AQ43" s="7">
        <v>0</v>
      </c>
      <c r="AR43" s="8">
        <v>6.03809583790065</v>
      </c>
      <c r="AT43" s="6">
        <v>6.03809583790065</v>
      </c>
      <c r="AU43" s="7">
        <v>0</v>
      </c>
      <c r="AV43">
        <v>6.03809583790065</v>
      </c>
      <c r="AX43" s="6">
        <v>6.03809583790065</v>
      </c>
      <c r="AY43" s="7">
        <v>0</v>
      </c>
      <c r="AZ43">
        <v>6.03809583790065</v>
      </c>
      <c r="BB43" s="6">
        <v>6.03809583790065</v>
      </c>
      <c r="BC43" s="7">
        <v>0</v>
      </c>
      <c r="BD43">
        <v>6.03809583790065</v>
      </c>
      <c r="BF43" s="6">
        <v>6.03809583790065</v>
      </c>
      <c r="BG43" s="7">
        <v>0</v>
      </c>
      <c r="BH43">
        <v>6.03809583790065</v>
      </c>
      <c r="BJ43" s="6">
        <v>0</v>
      </c>
      <c r="BK43" s="7">
        <v>0</v>
      </c>
      <c r="BL43">
        <v>0</v>
      </c>
      <c r="BN43" s="6">
        <v>0</v>
      </c>
      <c r="BO43" s="7">
        <v>0</v>
      </c>
      <c r="BP43">
        <v>0</v>
      </c>
      <c r="BR43" s="6">
        <v>0</v>
      </c>
      <c r="BS43" s="7">
        <v>0</v>
      </c>
      <c r="BT43">
        <v>0</v>
      </c>
      <c r="BV43" s="6">
        <v>0</v>
      </c>
      <c r="BW43" s="7">
        <v>0</v>
      </c>
      <c r="BX43">
        <v>0</v>
      </c>
      <c r="BZ43" s="6">
        <v>0</v>
      </c>
      <c r="CA43" s="7">
        <v>0</v>
      </c>
      <c r="CB43">
        <v>0</v>
      </c>
      <c r="CD43" s="6">
        <v>0</v>
      </c>
      <c r="CE43" s="7">
        <v>0</v>
      </c>
      <c r="CF43">
        <v>0</v>
      </c>
      <c r="CH43" s="6">
        <v>0</v>
      </c>
      <c r="CI43" s="7">
        <v>0</v>
      </c>
      <c r="CJ43">
        <v>0</v>
      </c>
      <c r="CL43" s="6">
        <v>0</v>
      </c>
      <c r="CM43" s="7">
        <v>0</v>
      </c>
      <c r="CN43">
        <v>0</v>
      </c>
      <c r="CP43" s="6">
        <v>0</v>
      </c>
      <c r="CQ43" s="7">
        <v>0</v>
      </c>
      <c r="CR43">
        <v>0</v>
      </c>
      <c r="CT43" s="6">
        <v>0</v>
      </c>
      <c r="CU43" s="7">
        <v>0</v>
      </c>
      <c r="CV43">
        <v>0</v>
      </c>
      <c r="CX43" s="6">
        <v>0</v>
      </c>
      <c r="CY43" s="7">
        <v>0</v>
      </c>
      <c r="CZ43">
        <v>0</v>
      </c>
      <c r="DB43" s="6">
        <v>0</v>
      </c>
      <c r="DC43" s="7">
        <v>0</v>
      </c>
      <c r="DD43">
        <v>0</v>
      </c>
      <c r="DF43" s="6">
        <v>0</v>
      </c>
      <c r="DG43" s="7">
        <v>0</v>
      </c>
      <c r="DH43">
        <v>0</v>
      </c>
      <c r="DJ43" s="6">
        <v>0</v>
      </c>
      <c r="DK43" s="7">
        <v>0</v>
      </c>
      <c r="DL43">
        <v>0</v>
      </c>
      <c r="DN43" s="6">
        <v>0</v>
      </c>
      <c r="DO43" s="7">
        <v>0</v>
      </c>
      <c r="DP43">
        <v>0</v>
      </c>
      <c r="DR43" s="6">
        <v>0</v>
      </c>
      <c r="DS43" s="7">
        <v>0</v>
      </c>
      <c r="DT43">
        <v>0</v>
      </c>
      <c r="DV43" s="6">
        <v>0</v>
      </c>
      <c r="DW43" s="7">
        <v>0</v>
      </c>
      <c r="DX43">
        <v>0</v>
      </c>
      <c r="DZ43" s="6">
        <v>0</v>
      </c>
      <c r="EA43" s="7">
        <v>0</v>
      </c>
      <c r="EB43">
        <v>0</v>
      </c>
      <c r="ED43" s="6">
        <v>0</v>
      </c>
      <c r="EE43" s="7">
        <v>0</v>
      </c>
      <c r="EF43">
        <v>0</v>
      </c>
      <c r="EH43" s="6">
        <v>0</v>
      </c>
      <c r="EI43" s="7">
        <v>0</v>
      </c>
      <c r="EJ43">
        <v>0</v>
      </c>
      <c r="EL43" s="6">
        <v>0</v>
      </c>
      <c r="EM43" s="7">
        <v>0</v>
      </c>
      <c r="EN43">
        <v>0</v>
      </c>
      <c r="EP43" s="6">
        <v>0</v>
      </c>
      <c r="EQ43" s="7">
        <v>0</v>
      </c>
      <c r="ER43">
        <v>0</v>
      </c>
      <c r="ET43" s="6">
        <v>0</v>
      </c>
      <c r="EU43" s="7">
        <v>0</v>
      </c>
      <c r="EV43">
        <v>0</v>
      </c>
      <c r="EX43" s="6">
        <v>0</v>
      </c>
      <c r="EY43" s="7">
        <v>0</v>
      </c>
      <c r="EZ43">
        <v>0</v>
      </c>
    </row>
    <row r="44" spans="1:156" ht="15" thickBot="1" thickTop="1">
      <c r="A44" s="5">
        <v>42</v>
      </c>
      <c r="B44" s="6">
        <v>13.4081294079412</v>
      </c>
      <c r="C44" s="7">
        <v>0</v>
      </c>
      <c r="D44">
        <v>13.4081294079412</v>
      </c>
      <c r="F44" s="6">
        <v>13.4081294079412</v>
      </c>
      <c r="G44" s="7">
        <v>0</v>
      </c>
      <c r="H44">
        <v>13.4081294079412</v>
      </c>
      <c r="I44" s="8"/>
      <c r="J44" s="6">
        <v>9.26611894735147</v>
      </c>
      <c r="K44" s="20">
        <v>5.68336722291881</v>
      </c>
      <c r="L44" s="8">
        <v>14.9494861702703</v>
      </c>
      <c r="M44" s="8">
        <f t="shared" si="0"/>
        <v>19.744424962038288</v>
      </c>
      <c r="N44" s="6">
        <v>9.10235149042703</v>
      </c>
      <c r="O44" s="20">
        <v>4.44405292772454</v>
      </c>
      <c r="P44" s="8">
        <v>13.5464044181516</v>
      </c>
      <c r="Q44" s="8">
        <f t="shared" si="1"/>
        <v>0.004645980939164753</v>
      </c>
      <c r="R44" s="6">
        <v>7.22883259549601</v>
      </c>
      <c r="S44" s="20">
        <v>2.22243360390738</v>
      </c>
      <c r="T44" s="8">
        <v>9.45126619940338</v>
      </c>
      <c r="U44" s="8">
        <f t="shared" si="2"/>
        <v>0.6119816040206874</v>
      </c>
      <c r="V44" s="6">
        <v>6.69945188025971</v>
      </c>
      <c r="W44" s="20">
        <v>1.76148164044806</v>
      </c>
      <c r="X44" s="8">
        <v>8.46093352070777</v>
      </c>
      <c r="Y44">
        <f t="shared" si="3"/>
        <v>0.2633556076238234</v>
      </c>
      <c r="Z44" s="6">
        <v>6.12739688996338</v>
      </c>
      <c r="AA44" s="20">
        <v>1.63408685693856</v>
      </c>
      <c r="AB44" s="8">
        <v>7.76148374690194</v>
      </c>
      <c r="AC44">
        <f t="shared" si="4"/>
        <v>0.31987734036657606</v>
      </c>
      <c r="AD44" s="6">
        <v>6.54071953771373</v>
      </c>
      <c r="AE44" s="20">
        <v>0.771334731892627</v>
      </c>
      <c r="AF44" s="8">
        <v>7.31205426960635</v>
      </c>
      <c r="AG44">
        <f t="shared" si="5"/>
        <v>0.2667138675677163</v>
      </c>
      <c r="AH44" s="6">
        <v>5.94746917046476</v>
      </c>
      <c r="AI44" s="18">
        <v>0.929257256120242</v>
      </c>
      <c r="AJ44" s="8">
        <v>6.876726426585</v>
      </c>
      <c r="AK44">
        <f t="shared" si="6"/>
        <v>0.29638797881231776</v>
      </c>
      <c r="AL44" s="6">
        <v>6.28972500528848</v>
      </c>
      <c r="AM44" s="7">
        <v>0</v>
      </c>
      <c r="AN44" s="8">
        <v>6.28972500528848</v>
      </c>
      <c r="AP44" s="6">
        <v>6.28972500528848</v>
      </c>
      <c r="AQ44" s="7">
        <v>0</v>
      </c>
      <c r="AR44" s="8">
        <v>6.28972500528848</v>
      </c>
      <c r="AT44" s="6">
        <v>6.28972500528848</v>
      </c>
      <c r="AU44" s="7">
        <v>0</v>
      </c>
      <c r="AV44">
        <v>6.28972500528848</v>
      </c>
      <c r="AX44" s="6">
        <v>6.28972500528848</v>
      </c>
      <c r="AY44" s="7">
        <v>0</v>
      </c>
      <c r="AZ44">
        <v>6.28972500528848</v>
      </c>
      <c r="BB44" s="6">
        <v>6.28972500528848</v>
      </c>
      <c r="BC44" s="7">
        <v>0</v>
      </c>
      <c r="BD44">
        <v>6.28972500528848</v>
      </c>
      <c r="BF44" s="6">
        <v>6.28972500528848</v>
      </c>
      <c r="BG44" s="7">
        <v>0</v>
      </c>
      <c r="BH44">
        <v>6.28972500528848</v>
      </c>
      <c r="BJ44" s="6">
        <v>6.28972500528848</v>
      </c>
      <c r="BK44" s="7">
        <v>0</v>
      </c>
      <c r="BL44">
        <v>6.28972500528848</v>
      </c>
      <c r="BN44" s="6">
        <v>6.28972500528848</v>
      </c>
      <c r="BO44" s="7">
        <v>0</v>
      </c>
      <c r="BP44">
        <v>6.28972500528848</v>
      </c>
      <c r="BR44" s="6">
        <v>6.28972500528848</v>
      </c>
      <c r="BS44" s="7">
        <v>0</v>
      </c>
      <c r="BT44">
        <v>6.28972500528848</v>
      </c>
      <c r="BV44" s="6">
        <v>6.28972500528848</v>
      </c>
      <c r="BW44" s="7">
        <v>0</v>
      </c>
      <c r="BX44">
        <v>6.28972500528848</v>
      </c>
      <c r="BZ44" s="6">
        <v>6.28972500528848</v>
      </c>
      <c r="CA44" s="7">
        <v>0</v>
      </c>
      <c r="CB44">
        <v>6.28972500528848</v>
      </c>
      <c r="CD44" s="6">
        <v>6.28972500528848</v>
      </c>
      <c r="CE44" s="7">
        <v>0</v>
      </c>
      <c r="CF44">
        <v>6.28972500528848</v>
      </c>
      <c r="CH44" s="6">
        <v>6.28972500528848</v>
      </c>
      <c r="CI44" s="7">
        <v>0</v>
      </c>
      <c r="CJ44">
        <v>6.28972500528848</v>
      </c>
      <c r="CL44" s="6">
        <v>6.28972500528848</v>
      </c>
      <c r="CM44" s="7">
        <v>0</v>
      </c>
      <c r="CN44">
        <v>6.28972500528848</v>
      </c>
      <c r="CP44" s="6">
        <v>6.28972500528848</v>
      </c>
      <c r="CQ44" s="7">
        <v>0</v>
      </c>
      <c r="CR44">
        <v>6.28972500528848</v>
      </c>
      <c r="CT44" s="6">
        <v>6.28972500528848</v>
      </c>
      <c r="CU44" s="7">
        <v>0</v>
      </c>
      <c r="CV44">
        <v>6.28972500528848</v>
      </c>
      <c r="CX44" s="6">
        <v>6.28972500528848</v>
      </c>
      <c r="CY44" s="7">
        <v>0</v>
      </c>
      <c r="CZ44">
        <v>6.28972500528848</v>
      </c>
      <c r="DB44" s="6">
        <v>6.28972500528848</v>
      </c>
      <c r="DC44" s="7">
        <v>0</v>
      </c>
      <c r="DD44">
        <v>6.28972500528848</v>
      </c>
      <c r="DF44" s="6">
        <v>6.28972500528848</v>
      </c>
      <c r="DG44" s="7">
        <v>0</v>
      </c>
      <c r="DH44">
        <v>6.28972500528848</v>
      </c>
      <c r="DJ44" s="6">
        <v>6.28972500528848</v>
      </c>
      <c r="DK44" s="7">
        <v>0</v>
      </c>
      <c r="DL44">
        <v>6.28972500528848</v>
      </c>
      <c r="DN44" s="6">
        <v>6.28972500528848</v>
      </c>
      <c r="DO44" s="7">
        <v>0</v>
      </c>
      <c r="DP44">
        <v>6.28972500528848</v>
      </c>
      <c r="DR44" s="6">
        <v>6.28972500528848</v>
      </c>
      <c r="DS44" s="7">
        <v>0</v>
      </c>
      <c r="DT44">
        <v>6.28972500528848</v>
      </c>
      <c r="DV44" s="6">
        <v>6.28972500528848</v>
      </c>
      <c r="DW44" s="7">
        <v>0</v>
      </c>
      <c r="DX44">
        <v>6.28972500528848</v>
      </c>
      <c r="DZ44" s="6">
        <v>6.28972500528848</v>
      </c>
      <c r="EA44" s="7">
        <v>0</v>
      </c>
      <c r="EB44">
        <v>6.28972500528848</v>
      </c>
      <c r="ED44" s="6">
        <v>6.28972500528848</v>
      </c>
      <c r="EE44" s="7">
        <v>0</v>
      </c>
      <c r="EF44">
        <v>6.28972500528848</v>
      </c>
      <c r="EH44" s="6">
        <v>6.28972500528848</v>
      </c>
      <c r="EI44" s="7">
        <v>0</v>
      </c>
      <c r="EJ44">
        <v>6.28972500528848</v>
      </c>
      <c r="EL44" s="6">
        <v>6.28972500528848</v>
      </c>
      <c r="EM44" s="7">
        <v>0</v>
      </c>
      <c r="EN44">
        <v>6.28972500528848</v>
      </c>
      <c r="EP44" s="6">
        <v>6.28972500528848</v>
      </c>
      <c r="EQ44" s="7">
        <v>0</v>
      </c>
      <c r="ER44">
        <v>6.28972500528848</v>
      </c>
      <c r="ET44" s="6">
        <v>6.28972500528848</v>
      </c>
      <c r="EU44" s="7">
        <v>0</v>
      </c>
      <c r="EV44">
        <v>6.28972500528848</v>
      </c>
      <c r="EX44" s="6">
        <v>0</v>
      </c>
      <c r="EY44" s="7">
        <v>0</v>
      </c>
      <c r="EZ44">
        <v>0</v>
      </c>
    </row>
    <row r="45" spans="1:156" ht="15" thickBot="1" thickTop="1">
      <c r="A45" s="5">
        <v>43</v>
      </c>
      <c r="B45" s="6">
        <v>13.4081294079412</v>
      </c>
      <c r="C45" s="7">
        <v>0</v>
      </c>
      <c r="D45">
        <v>13.4081294079412</v>
      </c>
      <c r="F45" s="6">
        <v>13.4081294079412</v>
      </c>
      <c r="G45" s="7">
        <v>0</v>
      </c>
      <c r="H45">
        <v>13.4081294079412</v>
      </c>
      <c r="I45" s="8"/>
      <c r="J45" s="6">
        <v>10.7082754847267</v>
      </c>
      <c r="K45" s="20">
        <v>10.6099444773218</v>
      </c>
      <c r="L45" s="8">
        <v>21.3182199620486</v>
      </c>
      <c r="M45" s="8">
        <f t="shared" si="0"/>
        <v>3.706640962069335</v>
      </c>
      <c r="N45" s="6">
        <v>8.54149023715309</v>
      </c>
      <c r="O45" s="20">
        <v>4.19817270792834</v>
      </c>
      <c r="P45" s="8">
        <v>12.7396629450814</v>
      </c>
      <c r="Q45" s="8">
        <f t="shared" si="1"/>
        <v>0.5455004756924805</v>
      </c>
      <c r="R45" s="6">
        <v>7.64516979688273</v>
      </c>
      <c r="S45" s="20">
        <v>2.38401016233645</v>
      </c>
      <c r="T45" s="8">
        <v>10.0291799592192</v>
      </c>
      <c r="U45" s="8">
        <f t="shared" si="2"/>
        <v>0.04177068210090651</v>
      </c>
      <c r="V45" s="6">
        <v>8.1557990566033</v>
      </c>
      <c r="W45" s="20">
        <v>1.03421281354427</v>
      </c>
      <c r="X45" s="8">
        <v>9.19001187014757</v>
      </c>
      <c r="Y45">
        <f t="shared" si="3"/>
        <v>0.04661129996199974</v>
      </c>
      <c r="Z45" s="6">
        <v>6.86139252214663</v>
      </c>
      <c r="AA45" s="20">
        <v>0.430682486055583</v>
      </c>
      <c r="AB45" s="8">
        <v>7.29207500820222</v>
      </c>
      <c r="AC45">
        <f t="shared" si="4"/>
        <v>1.0711954746226617</v>
      </c>
      <c r="AD45" s="6">
        <v>7.61973724263322</v>
      </c>
      <c r="AE45" s="20">
        <v>0.572337264555277</v>
      </c>
      <c r="AF45" s="8">
        <v>8.1920745071885</v>
      </c>
      <c r="AG45">
        <f t="shared" si="5"/>
        <v>0.1321880589825733</v>
      </c>
      <c r="AH45" s="6">
        <v>7.11980000384616</v>
      </c>
      <c r="AI45" s="7">
        <v>0</v>
      </c>
      <c r="AJ45" s="8">
        <v>7.11980000384616</v>
      </c>
      <c r="AK45">
        <f t="shared" si="6"/>
        <v>0.09080681168844332</v>
      </c>
      <c r="AL45" s="6">
        <v>0</v>
      </c>
      <c r="AM45" s="7">
        <v>0</v>
      </c>
      <c r="AN45" s="8">
        <v>0</v>
      </c>
      <c r="AP45" s="6">
        <v>0</v>
      </c>
      <c r="AQ45" s="7">
        <v>0</v>
      </c>
      <c r="AR45" s="8">
        <v>0</v>
      </c>
      <c r="AT45" s="6">
        <v>0</v>
      </c>
      <c r="AU45" s="7">
        <v>0</v>
      </c>
      <c r="AV45">
        <v>0</v>
      </c>
      <c r="AX45" s="6">
        <v>0</v>
      </c>
      <c r="AY45" s="7">
        <v>0</v>
      </c>
      <c r="AZ45">
        <v>0</v>
      </c>
      <c r="BB45" s="6">
        <v>0</v>
      </c>
      <c r="BC45" s="7">
        <v>0</v>
      </c>
      <c r="BD45">
        <v>0</v>
      </c>
      <c r="BF45" s="6">
        <v>0</v>
      </c>
      <c r="BG45" s="7">
        <v>0</v>
      </c>
      <c r="BH45">
        <v>0</v>
      </c>
      <c r="BJ45" s="6">
        <v>0</v>
      </c>
      <c r="BK45" s="7">
        <v>0</v>
      </c>
      <c r="BL45">
        <v>0</v>
      </c>
      <c r="BN45" s="6">
        <v>0</v>
      </c>
      <c r="BO45" s="7">
        <v>0</v>
      </c>
      <c r="BP45">
        <v>0</v>
      </c>
      <c r="BR45" s="6">
        <v>0</v>
      </c>
      <c r="BS45" s="7">
        <v>0</v>
      </c>
      <c r="BT45">
        <v>0</v>
      </c>
      <c r="BV45" s="6">
        <v>0</v>
      </c>
      <c r="BW45" s="7">
        <v>0</v>
      </c>
      <c r="BX45">
        <v>0</v>
      </c>
      <c r="BZ45" s="6">
        <v>0</v>
      </c>
      <c r="CA45" s="7">
        <v>0</v>
      </c>
      <c r="CB45">
        <v>0</v>
      </c>
      <c r="CD45" s="6">
        <v>0</v>
      </c>
      <c r="CE45" s="7">
        <v>0</v>
      </c>
      <c r="CF45">
        <v>0</v>
      </c>
      <c r="CH45" s="6">
        <v>0</v>
      </c>
      <c r="CI45" s="7">
        <v>0</v>
      </c>
      <c r="CJ45">
        <v>0</v>
      </c>
      <c r="CL45" s="6">
        <v>0</v>
      </c>
      <c r="CM45" s="7">
        <v>0</v>
      </c>
      <c r="CN45">
        <v>0</v>
      </c>
      <c r="CP45" s="6">
        <v>0</v>
      </c>
      <c r="CQ45" s="7">
        <v>0</v>
      </c>
      <c r="CR45">
        <v>0</v>
      </c>
      <c r="CT45" s="6">
        <v>0</v>
      </c>
      <c r="CU45" s="7">
        <v>0</v>
      </c>
      <c r="CV45">
        <v>0</v>
      </c>
      <c r="CX45" s="6">
        <v>0</v>
      </c>
      <c r="CY45" s="7">
        <v>0</v>
      </c>
      <c r="CZ45">
        <v>0</v>
      </c>
      <c r="DB45" s="6">
        <v>0</v>
      </c>
      <c r="DC45" s="7">
        <v>0</v>
      </c>
      <c r="DD45">
        <v>0</v>
      </c>
      <c r="DF45" s="6">
        <v>0</v>
      </c>
      <c r="DG45" s="7">
        <v>0</v>
      </c>
      <c r="DH45">
        <v>0</v>
      </c>
      <c r="DJ45" s="6">
        <v>0</v>
      </c>
      <c r="DK45" s="7">
        <v>0</v>
      </c>
      <c r="DL45">
        <v>0</v>
      </c>
      <c r="DN45" s="6">
        <v>0</v>
      </c>
      <c r="DO45" s="7">
        <v>0</v>
      </c>
      <c r="DP45">
        <v>0</v>
      </c>
      <c r="DR45" s="6">
        <v>0</v>
      </c>
      <c r="DS45" s="7">
        <v>0</v>
      </c>
      <c r="DT45">
        <v>0</v>
      </c>
      <c r="DV45" s="6">
        <v>0</v>
      </c>
      <c r="DW45" s="7">
        <v>0</v>
      </c>
      <c r="DX45">
        <v>0</v>
      </c>
      <c r="DZ45" s="6">
        <v>0</v>
      </c>
      <c r="EA45" s="7">
        <v>0</v>
      </c>
      <c r="EB45">
        <v>0</v>
      </c>
      <c r="ED45" s="6">
        <v>0</v>
      </c>
      <c r="EE45" s="7">
        <v>0</v>
      </c>
      <c r="EF45">
        <v>0</v>
      </c>
      <c r="EH45" s="6">
        <v>0</v>
      </c>
      <c r="EI45" s="7">
        <v>0</v>
      </c>
      <c r="EJ45">
        <v>0</v>
      </c>
      <c r="EL45" s="6">
        <v>0</v>
      </c>
      <c r="EM45" s="7">
        <v>0</v>
      </c>
      <c r="EN45">
        <v>0</v>
      </c>
      <c r="EP45" s="6">
        <v>0</v>
      </c>
      <c r="EQ45" s="7">
        <v>0</v>
      </c>
      <c r="ER45">
        <v>0</v>
      </c>
      <c r="ET45" s="6">
        <v>0</v>
      </c>
      <c r="EU45" s="7">
        <v>0</v>
      </c>
      <c r="EV45">
        <v>0</v>
      </c>
      <c r="EX45" s="6">
        <v>0</v>
      </c>
      <c r="EY45" s="7">
        <v>0</v>
      </c>
      <c r="EZ45">
        <v>0</v>
      </c>
    </row>
    <row r="46" spans="1:156" ht="15" thickBot="1" thickTop="1">
      <c r="A46" s="5">
        <v>44</v>
      </c>
      <c r="B46" s="6">
        <v>13.4081294079412</v>
      </c>
      <c r="C46" s="7">
        <v>0</v>
      </c>
      <c r="D46">
        <v>13.4081294079412</v>
      </c>
      <c r="F46" s="6">
        <v>13.4081294079412</v>
      </c>
      <c r="G46" s="7">
        <v>0</v>
      </c>
      <c r="H46">
        <v>13.4081294079412</v>
      </c>
      <c r="I46" s="8"/>
      <c r="J46" s="6">
        <v>11.0857715754407</v>
      </c>
      <c r="K46" s="20">
        <v>8.54511767513287</v>
      </c>
      <c r="L46" s="8">
        <v>19.6308892505736</v>
      </c>
      <c r="M46" s="8">
        <f t="shared" si="0"/>
        <v>0.05661218705341549</v>
      </c>
      <c r="N46" s="6">
        <v>8.81737629336772</v>
      </c>
      <c r="O46" s="20">
        <v>4.14183488897069</v>
      </c>
      <c r="P46" s="8">
        <v>12.9592111823384</v>
      </c>
      <c r="Q46" s="8">
        <f t="shared" si="1"/>
        <v>0.26939401240346944</v>
      </c>
      <c r="R46" s="6">
        <v>7.41452558002512</v>
      </c>
      <c r="S46" s="20">
        <v>2.20657114108034</v>
      </c>
      <c r="T46" s="8">
        <v>9.62109672110546</v>
      </c>
      <c r="U46" s="8">
        <f t="shared" si="2"/>
        <v>0.375109712803731</v>
      </c>
      <c r="V46" s="6">
        <v>7.54327713301603</v>
      </c>
      <c r="W46" s="20">
        <v>1.19432806535574</v>
      </c>
      <c r="X46" s="8">
        <v>8.73760519837177</v>
      </c>
      <c r="Y46">
        <f t="shared" si="3"/>
        <v>0.055937059984343</v>
      </c>
      <c r="Z46" s="6">
        <v>5.88096755773576</v>
      </c>
      <c r="AA46" s="20">
        <v>1.03049627456481</v>
      </c>
      <c r="AB46" s="8">
        <v>6.91146383230057</v>
      </c>
      <c r="AC46">
        <f t="shared" si="4"/>
        <v>2.0039146182153638</v>
      </c>
      <c r="AD46" s="6">
        <v>5.16315816175548</v>
      </c>
      <c r="AE46" s="20">
        <v>0.274861104722939</v>
      </c>
      <c r="AF46" s="8">
        <v>5.43801926647842</v>
      </c>
      <c r="AG46">
        <f t="shared" si="5"/>
        <v>5.714387376136944</v>
      </c>
      <c r="AH46" s="6">
        <v>5.98015083684296</v>
      </c>
      <c r="AI46" s="19">
        <v>0.526820937926937</v>
      </c>
      <c r="AJ46" s="8">
        <v>6.5069717747699</v>
      </c>
      <c r="AK46">
        <f t="shared" si="6"/>
        <v>0.8357066335307927</v>
      </c>
      <c r="AL46" s="6">
        <v>5.06315833669873</v>
      </c>
      <c r="AM46" s="19">
        <v>0.268487381150089</v>
      </c>
      <c r="AN46" s="8">
        <v>5.33164571784882</v>
      </c>
      <c r="AO46">
        <f t="shared" si="7"/>
        <v>4.121332509886797</v>
      </c>
      <c r="AP46" s="6">
        <v>5.06315833669873</v>
      </c>
      <c r="AQ46" s="18">
        <v>0.268487381150089</v>
      </c>
      <c r="AR46" s="8">
        <v>5.33164571784882</v>
      </c>
      <c r="AS46">
        <f t="shared" si="8"/>
        <v>2.5731719014988634</v>
      </c>
      <c r="AT46" s="6">
        <v>5.06315833669873</v>
      </c>
      <c r="AU46" s="18">
        <v>0.268487381150089</v>
      </c>
      <c r="AV46">
        <v>5.33164571784882</v>
      </c>
      <c r="AW46">
        <f>POWER((AV46-$AV$109),2)</f>
        <v>2.563335511462632</v>
      </c>
      <c r="AX46" s="6">
        <v>5.06315833669873</v>
      </c>
      <c r="AY46" s="18">
        <v>0.268487381150089</v>
      </c>
      <c r="AZ46">
        <v>5.33164571784882</v>
      </c>
      <c r="BA46">
        <f>POWER((AZ46-$AZ$109),2)</f>
        <v>2.3502843967613787</v>
      </c>
      <c r="BB46" s="6">
        <v>5.06315833669873</v>
      </c>
      <c r="BC46" s="18">
        <v>0.268487381150089</v>
      </c>
      <c r="BD46">
        <v>5.33164571784882</v>
      </c>
      <c r="BE46">
        <f>POWER((BD46-$BD$109),2)</f>
        <v>4.035204796135637</v>
      </c>
      <c r="BF46" s="6">
        <v>5.11980000384617</v>
      </c>
      <c r="BG46" s="7">
        <v>0</v>
      </c>
      <c r="BH46">
        <v>5.11980000384617</v>
      </c>
      <c r="BJ46" s="6">
        <v>5.11980000384617</v>
      </c>
      <c r="BK46" s="7">
        <v>0</v>
      </c>
      <c r="BL46">
        <v>5.11980000384617</v>
      </c>
      <c r="BN46" s="6">
        <v>5.11980000384617</v>
      </c>
      <c r="BO46" s="7">
        <v>0</v>
      </c>
      <c r="BP46">
        <v>5.11980000384617</v>
      </c>
      <c r="BR46" s="6">
        <v>5.11980000384617</v>
      </c>
      <c r="BS46" s="7">
        <v>0</v>
      </c>
      <c r="BT46">
        <v>5.11980000384617</v>
      </c>
      <c r="BV46" s="6">
        <v>5.11980000384617</v>
      </c>
      <c r="BW46" s="7">
        <v>0</v>
      </c>
      <c r="BX46">
        <v>5.11980000384617</v>
      </c>
      <c r="BZ46" s="6">
        <v>5.11980000384617</v>
      </c>
      <c r="CA46" s="7">
        <v>0</v>
      </c>
      <c r="CB46">
        <v>5.11980000384617</v>
      </c>
      <c r="CD46" s="6">
        <v>5.11980000384617</v>
      </c>
      <c r="CE46" s="7">
        <v>0</v>
      </c>
      <c r="CF46">
        <v>5.11980000384617</v>
      </c>
      <c r="CH46" s="6">
        <v>5.11980000384617</v>
      </c>
      <c r="CI46" s="7">
        <v>0</v>
      </c>
      <c r="CJ46">
        <v>5.11980000384617</v>
      </c>
      <c r="CL46" s="6">
        <v>5.11980000384617</v>
      </c>
      <c r="CM46" s="7">
        <v>0</v>
      </c>
      <c r="CN46">
        <v>5.11980000384617</v>
      </c>
      <c r="CP46" s="6">
        <v>5.24511249783653</v>
      </c>
      <c r="CQ46" s="7">
        <v>0</v>
      </c>
      <c r="CR46">
        <v>5.24511249783653</v>
      </c>
      <c r="CT46" s="6">
        <v>5.24511249783653</v>
      </c>
      <c r="CU46" s="7">
        <v>0</v>
      </c>
      <c r="CV46">
        <v>5.24511249783653</v>
      </c>
      <c r="CX46" s="6">
        <v>5.24511249783653</v>
      </c>
      <c r="CY46" s="7">
        <v>0</v>
      </c>
      <c r="CZ46">
        <v>5.24511249783653</v>
      </c>
      <c r="DB46" s="6">
        <v>5.24511249783653</v>
      </c>
      <c r="DC46" s="7">
        <v>0</v>
      </c>
      <c r="DD46">
        <v>5.24511249783653</v>
      </c>
      <c r="DF46" s="6">
        <v>5.24511249783653</v>
      </c>
      <c r="DG46" s="7">
        <v>0</v>
      </c>
      <c r="DH46">
        <v>5.24511249783653</v>
      </c>
      <c r="DJ46" s="6">
        <v>5.24511249783653</v>
      </c>
      <c r="DK46" s="7">
        <v>0</v>
      </c>
      <c r="DL46">
        <v>5.24511249783653</v>
      </c>
      <c r="DN46" s="6">
        <v>5.24511249783653</v>
      </c>
      <c r="DO46" s="7">
        <v>0</v>
      </c>
      <c r="DP46">
        <v>5.24511249783653</v>
      </c>
      <c r="DR46" s="6">
        <v>0</v>
      </c>
      <c r="DS46" s="7">
        <v>0</v>
      </c>
      <c r="DT46">
        <v>0</v>
      </c>
      <c r="DV46" s="6">
        <v>0</v>
      </c>
      <c r="DW46" s="7">
        <v>0</v>
      </c>
      <c r="DX46">
        <v>0</v>
      </c>
      <c r="DZ46" s="6">
        <v>0</v>
      </c>
      <c r="EA46" s="7">
        <v>0</v>
      </c>
      <c r="EB46">
        <v>0</v>
      </c>
      <c r="ED46" s="6">
        <v>0</v>
      </c>
      <c r="EE46" s="7">
        <v>0</v>
      </c>
      <c r="EF46">
        <v>0</v>
      </c>
      <c r="EH46" s="6">
        <v>0</v>
      </c>
      <c r="EI46" s="7">
        <v>0</v>
      </c>
      <c r="EJ46">
        <v>0</v>
      </c>
      <c r="EL46" s="6">
        <v>0</v>
      </c>
      <c r="EM46" s="7">
        <v>0</v>
      </c>
      <c r="EN46">
        <v>0</v>
      </c>
      <c r="EP46" s="6">
        <v>0</v>
      </c>
      <c r="EQ46" s="7">
        <v>0</v>
      </c>
      <c r="ER46">
        <v>0</v>
      </c>
      <c r="ET46" s="6">
        <v>0</v>
      </c>
      <c r="EU46" s="7">
        <v>0</v>
      </c>
      <c r="EV46">
        <v>0</v>
      </c>
      <c r="EX46" s="6">
        <v>0</v>
      </c>
      <c r="EY46" s="7">
        <v>0</v>
      </c>
      <c r="EZ46">
        <v>0</v>
      </c>
    </row>
    <row r="47" spans="1:156" ht="15" thickBot="1" thickTop="1">
      <c r="A47" s="5">
        <v>45</v>
      </c>
      <c r="B47" s="6">
        <v>13.4081294079412</v>
      </c>
      <c r="C47" s="7">
        <v>0</v>
      </c>
      <c r="D47">
        <v>13.4081294079412</v>
      </c>
      <c r="F47" s="6">
        <v>13.1311318662844</v>
      </c>
      <c r="G47" s="18">
        <v>17.4662899507132</v>
      </c>
      <c r="H47">
        <v>30.5974218169976</v>
      </c>
      <c r="I47" s="8">
        <f>POWER((H47-H109),2)</f>
        <v>171.60594629687918</v>
      </c>
      <c r="J47" s="6">
        <v>10.9807423549896</v>
      </c>
      <c r="K47" s="20">
        <v>9.84871141009559</v>
      </c>
      <c r="L47" s="8">
        <v>20.8294537650852</v>
      </c>
      <c r="M47" s="8">
        <f t="shared" si="0"/>
        <v>2.0635255593733466</v>
      </c>
      <c r="N47" s="6">
        <v>8.88953846873797</v>
      </c>
      <c r="O47" s="20">
        <v>4.15307524648335</v>
      </c>
      <c r="P47" s="8">
        <v>13.0426137152213</v>
      </c>
      <c r="Q47" s="8">
        <f t="shared" si="1"/>
        <v>0.18977286088039372</v>
      </c>
      <c r="R47" s="6">
        <v>7.28504726667477</v>
      </c>
      <c r="S47" s="20">
        <v>2.09516397662257</v>
      </c>
      <c r="T47" s="8">
        <v>9.38021124329734</v>
      </c>
      <c r="U47" s="8">
        <f t="shared" si="2"/>
        <v>0.7282019337090685</v>
      </c>
      <c r="V47" s="6">
        <v>6.35241472493056</v>
      </c>
      <c r="W47" s="20">
        <v>1.34213234497345</v>
      </c>
      <c r="X47" s="8">
        <v>7.69454706990401</v>
      </c>
      <c r="Y47">
        <f t="shared" si="3"/>
        <v>1.6372950275812188</v>
      </c>
      <c r="Z47" s="6">
        <v>6.71914192956231</v>
      </c>
      <c r="AA47" s="20">
        <v>1.00223383332781</v>
      </c>
      <c r="AB47" s="8">
        <v>7.72137576289012</v>
      </c>
      <c r="AC47">
        <f t="shared" si="4"/>
        <v>0.36685429711326045</v>
      </c>
      <c r="AD47" s="6">
        <v>8.31097792029649</v>
      </c>
      <c r="AE47" s="20">
        <v>1.02422112469054</v>
      </c>
      <c r="AF47" s="8">
        <v>9.33519904498703</v>
      </c>
      <c r="AG47">
        <f t="shared" si="5"/>
        <v>2.2701487948636703</v>
      </c>
      <c r="AH47" s="6">
        <v>8.23293271122998</v>
      </c>
      <c r="AI47" s="20">
        <v>1.72602815817874</v>
      </c>
      <c r="AJ47" s="8">
        <v>9.95896086940872</v>
      </c>
      <c r="AK47">
        <f t="shared" si="6"/>
        <v>6.440526188432486</v>
      </c>
      <c r="AL47" s="6">
        <v>8.220552088742</v>
      </c>
      <c r="AM47" s="20">
        <v>1.15815451715832</v>
      </c>
      <c r="AN47" s="8">
        <v>9.37870660590032</v>
      </c>
      <c r="AO47">
        <f t="shared" si="7"/>
        <v>4.068104895638862</v>
      </c>
      <c r="AP47" s="6">
        <v>0</v>
      </c>
      <c r="AQ47" s="7">
        <v>0</v>
      </c>
      <c r="AR47" s="8">
        <v>0</v>
      </c>
      <c r="AT47" s="6">
        <v>0</v>
      </c>
      <c r="AU47" s="7">
        <v>0</v>
      </c>
      <c r="AV47">
        <v>0</v>
      </c>
      <c r="AX47" s="6">
        <v>0</v>
      </c>
      <c r="AY47" s="7">
        <v>0</v>
      </c>
      <c r="AZ47">
        <v>0</v>
      </c>
      <c r="BB47" s="6">
        <v>0</v>
      </c>
      <c r="BC47" s="7">
        <v>0</v>
      </c>
      <c r="BD47">
        <v>0</v>
      </c>
      <c r="BF47" s="6">
        <v>0</v>
      </c>
      <c r="BG47" s="7">
        <v>0</v>
      </c>
      <c r="BH47">
        <v>0</v>
      </c>
      <c r="BJ47" s="6">
        <v>0</v>
      </c>
      <c r="BK47" s="7">
        <v>0</v>
      </c>
      <c r="BL47">
        <v>0</v>
      </c>
      <c r="BN47" s="6">
        <v>0</v>
      </c>
      <c r="BO47" s="7">
        <v>0</v>
      </c>
      <c r="BP47">
        <v>0</v>
      </c>
      <c r="BR47" s="6">
        <v>0</v>
      </c>
      <c r="BS47" s="7">
        <v>0</v>
      </c>
      <c r="BT47">
        <v>0</v>
      </c>
      <c r="BV47" s="6">
        <v>0</v>
      </c>
      <c r="BW47" s="7">
        <v>0</v>
      </c>
      <c r="BX47">
        <v>0</v>
      </c>
      <c r="BZ47" s="6">
        <v>0</v>
      </c>
      <c r="CA47" s="7">
        <v>0</v>
      </c>
      <c r="CB47">
        <v>0</v>
      </c>
      <c r="CD47" s="6">
        <v>0</v>
      </c>
      <c r="CE47" s="7">
        <v>0</v>
      </c>
      <c r="CF47">
        <v>0</v>
      </c>
      <c r="CH47" s="6">
        <v>0</v>
      </c>
      <c r="CI47" s="7">
        <v>0</v>
      </c>
      <c r="CJ47">
        <v>0</v>
      </c>
      <c r="CL47" s="6">
        <v>0</v>
      </c>
      <c r="CM47" s="7">
        <v>0</v>
      </c>
      <c r="CN47">
        <v>0</v>
      </c>
      <c r="CP47" s="6">
        <v>0</v>
      </c>
      <c r="CQ47" s="7">
        <v>0</v>
      </c>
      <c r="CR47">
        <v>0</v>
      </c>
      <c r="CT47" s="6">
        <v>0</v>
      </c>
      <c r="CU47" s="7">
        <v>0</v>
      </c>
      <c r="CV47">
        <v>0</v>
      </c>
      <c r="CX47" s="6">
        <v>0</v>
      </c>
      <c r="CY47" s="7">
        <v>0</v>
      </c>
      <c r="CZ47">
        <v>0</v>
      </c>
      <c r="DB47" s="6">
        <v>0</v>
      </c>
      <c r="DC47" s="7">
        <v>0</v>
      </c>
      <c r="DD47">
        <v>0</v>
      </c>
      <c r="DF47" s="6">
        <v>0</v>
      </c>
      <c r="DG47" s="7">
        <v>0</v>
      </c>
      <c r="DH47">
        <v>0</v>
      </c>
      <c r="DJ47" s="6">
        <v>0</v>
      </c>
      <c r="DK47" s="7">
        <v>0</v>
      </c>
      <c r="DL47">
        <v>0</v>
      </c>
      <c r="DN47" s="6">
        <v>0</v>
      </c>
      <c r="DO47" s="7">
        <v>0</v>
      </c>
      <c r="DP47">
        <v>0</v>
      </c>
      <c r="DR47" s="6">
        <v>0</v>
      </c>
      <c r="DS47" s="7">
        <v>0</v>
      </c>
      <c r="DT47">
        <v>0</v>
      </c>
      <c r="DV47" s="6">
        <v>0</v>
      </c>
      <c r="DW47" s="7">
        <v>0</v>
      </c>
      <c r="DX47">
        <v>0</v>
      </c>
      <c r="DZ47" s="6">
        <v>0</v>
      </c>
      <c r="EA47" s="7">
        <v>0</v>
      </c>
      <c r="EB47">
        <v>0</v>
      </c>
      <c r="ED47" s="6">
        <v>0</v>
      </c>
      <c r="EE47" s="7">
        <v>0</v>
      </c>
      <c r="EF47">
        <v>0</v>
      </c>
      <c r="EH47" s="6">
        <v>0</v>
      </c>
      <c r="EI47" s="7">
        <v>0</v>
      </c>
      <c r="EJ47">
        <v>0</v>
      </c>
      <c r="EL47" s="6">
        <v>0</v>
      </c>
      <c r="EM47" s="7">
        <v>0</v>
      </c>
      <c r="EN47">
        <v>0</v>
      </c>
      <c r="EP47" s="6">
        <v>0</v>
      </c>
      <c r="EQ47" s="7">
        <v>0</v>
      </c>
      <c r="ER47">
        <v>0</v>
      </c>
      <c r="ET47" s="6">
        <v>0</v>
      </c>
      <c r="EU47" s="7">
        <v>0</v>
      </c>
      <c r="EV47">
        <v>0</v>
      </c>
      <c r="EX47" s="6">
        <v>0</v>
      </c>
      <c r="EY47" s="7">
        <v>0</v>
      </c>
      <c r="EZ47">
        <v>0</v>
      </c>
    </row>
    <row r="48" spans="1:156" ht="15" thickBot="1" thickTop="1">
      <c r="A48" s="5">
        <v>46</v>
      </c>
      <c r="B48" s="6">
        <v>13.4081294079412</v>
      </c>
      <c r="C48" s="7">
        <v>0</v>
      </c>
      <c r="D48">
        <v>13.4081294079412</v>
      </c>
      <c r="F48" s="6">
        <v>13.4081294079412</v>
      </c>
      <c r="G48" s="7">
        <v>0</v>
      </c>
      <c r="H48">
        <v>13.4081294079412</v>
      </c>
      <c r="I48" s="8"/>
      <c r="J48" s="6">
        <v>11.5394089247434</v>
      </c>
      <c r="K48" s="20">
        <v>10.9197539315677</v>
      </c>
      <c r="L48" s="8">
        <v>22.459162856311</v>
      </c>
      <c r="M48" s="8">
        <f t="shared" si="0"/>
        <v>9.401623909967732</v>
      </c>
      <c r="N48" s="6">
        <v>8.77493260133153</v>
      </c>
      <c r="O48" s="20">
        <v>4.38739949441547</v>
      </c>
      <c r="P48" s="8">
        <v>13.162332095747</v>
      </c>
      <c r="Q48" s="8">
        <f t="shared" si="1"/>
        <v>0.09979969008819711</v>
      </c>
      <c r="R48" s="6">
        <v>7.77787568758498</v>
      </c>
      <c r="S48" s="20">
        <v>2.54241371477979</v>
      </c>
      <c r="T48" s="8">
        <v>10.3202894023648</v>
      </c>
      <c r="U48" s="8">
        <f t="shared" si="2"/>
        <v>0.0075222094630590704</v>
      </c>
      <c r="V48" s="6">
        <v>8.27062571419331</v>
      </c>
      <c r="W48" s="20">
        <v>1.50654341352664</v>
      </c>
      <c r="X48" s="8">
        <v>9.77716912771994</v>
      </c>
      <c r="Y48">
        <f t="shared" si="3"/>
        <v>0.6448953421997017</v>
      </c>
      <c r="Z48" s="6">
        <v>8.73625208295766</v>
      </c>
      <c r="AA48" s="20">
        <v>1.32351991122819</v>
      </c>
      <c r="AB48" s="8">
        <v>10.0597719941858</v>
      </c>
      <c r="AC48">
        <f t="shared" si="4"/>
        <v>3.0022882743142736</v>
      </c>
      <c r="AD48" s="6">
        <v>7.77646439782927</v>
      </c>
      <c r="AE48" s="20">
        <v>1.12751178835177</v>
      </c>
      <c r="AF48" s="8">
        <v>8.90397618618104</v>
      </c>
      <c r="AG48">
        <f t="shared" si="5"/>
        <v>1.1566538685092247</v>
      </c>
      <c r="AH48" s="6">
        <v>6.94411071765111</v>
      </c>
      <c r="AI48" s="20">
        <v>0.951541474793266</v>
      </c>
      <c r="AJ48" s="8">
        <v>7.89565219244437</v>
      </c>
      <c r="AK48">
        <f t="shared" si="6"/>
        <v>0.22516021712777903</v>
      </c>
      <c r="AL48" s="6">
        <v>7.2901006978499</v>
      </c>
      <c r="AM48" s="21">
        <v>0.882936368758389</v>
      </c>
      <c r="AN48" s="8">
        <v>8.17303706660829</v>
      </c>
      <c r="AO48">
        <f t="shared" si="7"/>
        <v>0.658183062449372</v>
      </c>
      <c r="AP48" s="6">
        <v>6.759231948531</v>
      </c>
      <c r="AQ48" s="18">
        <v>2.21467010602699</v>
      </c>
      <c r="AR48" s="8">
        <v>8.97390205455798</v>
      </c>
      <c r="AS48">
        <f t="shared" si="8"/>
        <v>4.154036666167988</v>
      </c>
      <c r="AT48" s="6">
        <v>7.76140417171476</v>
      </c>
      <c r="AU48" s="7">
        <v>0</v>
      </c>
      <c r="AV48">
        <v>7.76140417171476</v>
      </c>
      <c r="AW48">
        <f>POWER((AV48-$AV$109),2)</f>
        <v>0.6867709476062521</v>
      </c>
      <c r="AX48" s="6">
        <v>7.76140417171476</v>
      </c>
      <c r="AY48" s="7">
        <v>0</v>
      </c>
      <c r="AZ48">
        <v>7.76140417171476</v>
      </c>
      <c r="BB48" s="6">
        <v>7.76140417171476</v>
      </c>
      <c r="BC48" s="7">
        <v>0</v>
      </c>
      <c r="BD48">
        <v>7.76140417171476</v>
      </c>
      <c r="BF48" s="6">
        <v>0</v>
      </c>
      <c r="BG48" s="7">
        <v>0</v>
      </c>
      <c r="BH48">
        <v>0</v>
      </c>
      <c r="BJ48" s="6">
        <v>0</v>
      </c>
      <c r="BK48" s="7">
        <v>0</v>
      </c>
      <c r="BL48">
        <v>0</v>
      </c>
      <c r="BN48" s="6">
        <v>0</v>
      </c>
      <c r="BO48" s="7">
        <v>0</v>
      </c>
      <c r="BP48">
        <v>0</v>
      </c>
      <c r="BR48" s="6">
        <v>0</v>
      </c>
      <c r="BS48" s="7">
        <v>0</v>
      </c>
      <c r="BT48">
        <v>0</v>
      </c>
      <c r="BV48" s="6">
        <v>0</v>
      </c>
      <c r="BW48" s="7">
        <v>0</v>
      </c>
      <c r="BX48">
        <v>0</v>
      </c>
      <c r="BZ48" s="6">
        <v>0</v>
      </c>
      <c r="CA48" s="7">
        <v>0</v>
      </c>
      <c r="CB48">
        <v>0</v>
      </c>
      <c r="CD48" s="6">
        <v>0</v>
      </c>
      <c r="CE48" s="7">
        <v>0</v>
      </c>
      <c r="CF48">
        <v>0</v>
      </c>
      <c r="CH48" s="6">
        <v>0</v>
      </c>
      <c r="CI48" s="7">
        <v>0</v>
      </c>
      <c r="CJ48">
        <v>0</v>
      </c>
      <c r="CL48" s="6">
        <v>0</v>
      </c>
      <c r="CM48" s="7">
        <v>0</v>
      </c>
      <c r="CN48">
        <v>0</v>
      </c>
      <c r="CP48" s="6">
        <v>0</v>
      </c>
      <c r="CQ48" s="7">
        <v>0</v>
      </c>
      <c r="CR48">
        <v>0</v>
      </c>
      <c r="CT48" s="6">
        <v>0</v>
      </c>
      <c r="CU48" s="7">
        <v>0</v>
      </c>
      <c r="CV48">
        <v>0</v>
      </c>
      <c r="CX48" s="6">
        <v>0</v>
      </c>
      <c r="CY48" s="7">
        <v>0</v>
      </c>
      <c r="CZ48">
        <v>0</v>
      </c>
      <c r="DB48" s="6">
        <v>0</v>
      </c>
      <c r="DC48" s="7">
        <v>0</v>
      </c>
      <c r="DD48">
        <v>0</v>
      </c>
      <c r="DF48" s="6">
        <v>0</v>
      </c>
      <c r="DG48" s="7">
        <v>0</v>
      </c>
      <c r="DH48">
        <v>0</v>
      </c>
      <c r="DJ48" s="6">
        <v>0</v>
      </c>
      <c r="DK48" s="7">
        <v>0</v>
      </c>
      <c r="DL48">
        <v>0</v>
      </c>
      <c r="DN48" s="6">
        <v>0</v>
      </c>
      <c r="DO48" s="7">
        <v>0</v>
      </c>
      <c r="DP48">
        <v>0</v>
      </c>
      <c r="DR48" s="6">
        <v>0</v>
      </c>
      <c r="DS48" s="7">
        <v>0</v>
      </c>
      <c r="DT48">
        <v>0</v>
      </c>
      <c r="DV48" s="6">
        <v>0</v>
      </c>
      <c r="DW48" s="7">
        <v>0</v>
      </c>
      <c r="DX48">
        <v>0</v>
      </c>
      <c r="DZ48" s="6">
        <v>0</v>
      </c>
      <c r="EA48" s="7">
        <v>0</v>
      </c>
      <c r="EB48">
        <v>0</v>
      </c>
      <c r="ED48" s="6">
        <v>0</v>
      </c>
      <c r="EE48" s="7">
        <v>0</v>
      </c>
      <c r="EF48">
        <v>0</v>
      </c>
      <c r="EH48" s="6">
        <v>0</v>
      </c>
      <c r="EI48" s="7">
        <v>0</v>
      </c>
      <c r="EJ48">
        <v>0</v>
      </c>
      <c r="EL48" s="6">
        <v>0</v>
      </c>
      <c r="EM48" s="7">
        <v>0</v>
      </c>
      <c r="EN48">
        <v>0</v>
      </c>
      <c r="EP48" s="6">
        <v>0</v>
      </c>
      <c r="EQ48" s="7">
        <v>0</v>
      </c>
      <c r="ER48">
        <v>0</v>
      </c>
      <c r="ET48" s="6">
        <v>0</v>
      </c>
      <c r="EU48" s="7">
        <v>0</v>
      </c>
      <c r="EV48">
        <v>0</v>
      </c>
      <c r="EX48" s="6">
        <v>0</v>
      </c>
      <c r="EY48" s="7">
        <v>0</v>
      </c>
      <c r="EZ48">
        <v>0</v>
      </c>
    </row>
    <row r="49" spans="1:156" ht="15" thickBot="1" thickTop="1">
      <c r="A49" s="5">
        <v>47</v>
      </c>
      <c r="B49" s="6">
        <v>13.4081294079412</v>
      </c>
      <c r="C49" s="7">
        <v>0</v>
      </c>
      <c r="D49">
        <v>13.4081294079412</v>
      </c>
      <c r="F49" s="6">
        <v>13.4081294079412</v>
      </c>
      <c r="G49" s="7">
        <v>0</v>
      </c>
      <c r="H49">
        <v>13.4081294079412</v>
      </c>
      <c r="I49" s="8"/>
      <c r="J49" s="6">
        <v>11.7275472505954</v>
      </c>
      <c r="K49" s="20">
        <v>11.3554072817624</v>
      </c>
      <c r="L49" s="8">
        <v>23.0829545323579</v>
      </c>
      <c r="M49" s="8">
        <f t="shared" si="0"/>
        <v>13.616088475957465</v>
      </c>
      <c r="N49" s="6">
        <v>8.45427406361047</v>
      </c>
      <c r="O49" s="20">
        <v>3.60540809540925</v>
      </c>
      <c r="P49" s="8">
        <v>12.0596821590197</v>
      </c>
      <c r="Q49" s="8">
        <f t="shared" si="1"/>
        <v>2.012314817632664</v>
      </c>
      <c r="R49" s="6">
        <v>7.76533709846256</v>
      </c>
      <c r="S49" s="20">
        <v>2.49829318610142</v>
      </c>
      <c r="T49" s="8">
        <v>10.263630284564</v>
      </c>
      <c r="U49" s="8">
        <f t="shared" si="2"/>
        <v>0.0009042983710842748</v>
      </c>
      <c r="V49" s="6">
        <v>8.27456785550592</v>
      </c>
      <c r="W49" s="20">
        <v>1.94157690398006</v>
      </c>
      <c r="X49" s="8">
        <v>10.216144759486</v>
      </c>
      <c r="Y49">
        <f t="shared" si="3"/>
        <v>1.5426370111700674</v>
      </c>
      <c r="Z49" s="6">
        <v>8.36052537072232</v>
      </c>
      <c r="AA49" s="20">
        <v>1.50688066689755</v>
      </c>
      <c r="AB49" s="8">
        <v>9.86740603761987</v>
      </c>
      <c r="AC49">
        <f t="shared" si="4"/>
        <v>2.3726636216156503</v>
      </c>
      <c r="AD49" s="6">
        <v>4.91572443562031</v>
      </c>
      <c r="AE49" s="20">
        <v>0.32876636665854</v>
      </c>
      <c r="AF49" s="8">
        <v>5.24449080227885</v>
      </c>
      <c r="AG49">
        <f t="shared" si="5"/>
        <v>6.677091901501198</v>
      </c>
      <c r="AH49" s="6">
        <v>4.91572443562031</v>
      </c>
      <c r="AI49" s="20">
        <v>0.32876636665854</v>
      </c>
      <c r="AJ49" s="8">
        <v>5.24449080227885</v>
      </c>
      <c r="AK49">
        <f t="shared" si="6"/>
        <v>4.737809086110065</v>
      </c>
      <c r="AL49" s="6">
        <v>8.28972500528848</v>
      </c>
      <c r="AM49" s="7">
        <v>0</v>
      </c>
      <c r="AN49" s="8">
        <v>8.28972500528848</v>
      </c>
      <c r="AP49" s="6">
        <v>8.28972500528848</v>
      </c>
      <c r="AQ49" s="7">
        <v>0</v>
      </c>
      <c r="AR49" s="8">
        <v>8.28972500528848</v>
      </c>
      <c r="AT49" s="6">
        <v>0</v>
      </c>
      <c r="AU49" s="7">
        <v>0</v>
      </c>
      <c r="AV49">
        <v>0</v>
      </c>
      <c r="AX49" s="6">
        <v>0</v>
      </c>
      <c r="AY49" s="7">
        <v>0</v>
      </c>
      <c r="AZ49">
        <v>0</v>
      </c>
      <c r="BB49" s="6">
        <v>0</v>
      </c>
      <c r="BC49" s="7">
        <v>0</v>
      </c>
      <c r="BD49">
        <v>0</v>
      </c>
      <c r="BF49" s="6">
        <v>0</v>
      </c>
      <c r="BG49" s="7">
        <v>0</v>
      </c>
      <c r="BH49">
        <v>0</v>
      </c>
      <c r="BJ49" s="6">
        <v>0</v>
      </c>
      <c r="BK49" s="7">
        <v>0</v>
      </c>
      <c r="BL49">
        <v>0</v>
      </c>
      <c r="BN49" s="6">
        <v>0</v>
      </c>
      <c r="BO49" s="7">
        <v>0</v>
      </c>
      <c r="BP49">
        <v>0</v>
      </c>
      <c r="BR49" s="6">
        <v>0</v>
      </c>
      <c r="BS49" s="7">
        <v>0</v>
      </c>
      <c r="BT49">
        <v>0</v>
      </c>
      <c r="BV49" s="6">
        <v>0</v>
      </c>
      <c r="BW49" s="7">
        <v>0</v>
      </c>
      <c r="BX49">
        <v>0</v>
      </c>
      <c r="BZ49" s="6">
        <v>0</v>
      </c>
      <c r="CA49" s="7">
        <v>0</v>
      </c>
      <c r="CB49">
        <v>0</v>
      </c>
      <c r="CD49" s="6">
        <v>0</v>
      </c>
      <c r="CE49" s="7">
        <v>0</v>
      </c>
      <c r="CF49">
        <v>0</v>
      </c>
      <c r="CH49" s="6">
        <v>0</v>
      </c>
      <c r="CI49" s="7">
        <v>0</v>
      </c>
      <c r="CJ49">
        <v>0</v>
      </c>
      <c r="CL49" s="6">
        <v>0</v>
      </c>
      <c r="CM49" s="7">
        <v>0</v>
      </c>
      <c r="CN49">
        <v>0</v>
      </c>
      <c r="CP49" s="6">
        <v>0</v>
      </c>
      <c r="CQ49" s="7">
        <v>0</v>
      </c>
      <c r="CR49">
        <v>0</v>
      </c>
      <c r="CT49" s="6">
        <v>0</v>
      </c>
      <c r="CU49" s="7">
        <v>0</v>
      </c>
      <c r="CV49">
        <v>0</v>
      </c>
      <c r="CX49" s="6">
        <v>0</v>
      </c>
      <c r="CY49" s="7">
        <v>0</v>
      </c>
      <c r="CZ49">
        <v>0</v>
      </c>
      <c r="DB49" s="6">
        <v>0</v>
      </c>
      <c r="DC49" s="7">
        <v>0</v>
      </c>
      <c r="DD49">
        <v>0</v>
      </c>
      <c r="DF49" s="6">
        <v>0</v>
      </c>
      <c r="DG49" s="7">
        <v>0</v>
      </c>
      <c r="DH49">
        <v>0</v>
      </c>
      <c r="DJ49" s="6">
        <v>0</v>
      </c>
      <c r="DK49" s="7">
        <v>0</v>
      </c>
      <c r="DL49">
        <v>0</v>
      </c>
      <c r="DN49" s="6">
        <v>0</v>
      </c>
      <c r="DO49" s="7">
        <v>0</v>
      </c>
      <c r="DP49">
        <v>0</v>
      </c>
      <c r="DR49" s="6">
        <v>0</v>
      </c>
      <c r="DS49" s="7">
        <v>0</v>
      </c>
      <c r="DT49">
        <v>0</v>
      </c>
      <c r="DV49" s="6">
        <v>0</v>
      </c>
      <c r="DW49" s="7">
        <v>0</v>
      </c>
      <c r="DX49">
        <v>0</v>
      </c>
      <c r="DZ49" s="6">
        <v>0</v>
      </c>
      <c r="EA49" s="7">
        <v>0</v>
      </c>
      <c r="EB49">
        <v>0</v>
      </c>
      <c r="ED49" s="6">
        <v>0</v>
      </c>
      <c r="EE49" s="7">
        <v>0</v>
      </c>
      <c r="EF49">
        <v>0</v>
      </c>
      <c r="EH49" s="6">
        <v>0</v>
      </c>
      <c r="EI49" s="7">
        <v>0</v>
      </c>
      <c r="EJ49">
        <v>0</v>
      </c>
      <c r="EL49" s="6">
        <v>0</v>
      </c>
      <c r="EM49" s="7">
        <v>0</v>
      </c>
      <c r="EN49">
        <v>0</v>
      </c>
      <c r="EP49" s="6">
        <v>0</v>
      </c>
      <c r="EQ49" s="7">
        <v>0</v>
      </c>
      <c r="ER49">
        <v>0</v>
      </c>
      <c r="ET49" s="6">
        <v>0</v>
      </c>
      <c r="EU49" s="7">
        <v>0</v>
      </c>
      <c r="EV49">
        <v>0</v>
      </c>
      <c r="EX49" s="6">
        <v>0</v>
      </c>
      <c r="EY49" s="7">
        <v>0</v>
      </c>
      <c r="EZ49">
        <v>0</v>
      </c>
    </row>
    <row r="50" spans="1:156" ht="15" thickBot="1" thickTop="1">
      <c r="A50" s="5">
        <v>48</v>
      </c>
      <c r="B50" s="6">
        <v>13.4081294079412</v>
      </c>
      <c r="C50" s="7">
        <v>0</v>
      </c>
      <c r="D50">
        <v>13.4081294079412</v>
      </c>
      <c r="F50" s="6">
        <v>12.7900725179984</v>
      </c>
      <c r="G50" s="18">
        <v>7.17837492964701</v>
      </c>
      <c r="H50">
        <v>19.9684474476454</v>
      </c>
      <c r="I50" s="8">
        <f>POWER((H50-H109),2)</f>
        <v>6.10520304519139</v>
      </c>
      <c r="J50" s="6">
        <v>11.7550358602761</v>
      </c>
      <c r="K50" s="20">
        <v>9.63413777886047</v>
      </c>
      <c r="L50" s="8">
        <v>21.3891736391365</v>
      </c>
      <c r="M50" s="8">
        <f t="shared" si="0"/>
        <v>3.9848844879834724</v>
      </c>
      <c r="N50" s="6">
        <v>9.64597600784235</v>
      </c>
      <c r="O50" s="20">
        <v>4.73059923517041</v>
      </c>
      <c r="P50" s="8">
        <v>14.3765752430128</v>
      </c>
      <c r="Q50" s="8">
        <f t="shared" si="1"/>
        <v>0.807000845389473</v>
      </c>
      <c r="R50" s="6">
        <v>8.27476304699535</v>
      </c>
      <c r="S50" s="20">
        <v>2.78302459900341</v>
      </c>
      <c r="T50" s="8">
        <v>11.0577876459988</v>
      </c>
      <c r="U50" s="8">
        <f t="shared" si="2"/>
        <v>0.6793533053433232</v>
      </c>
      <c r="V50" s="6">
        <v>7.79277976366114</v>
      </c>
      <c r="W50" s="20">
        <v>2.34535250395132</v>
      </c>
      <c r="X50" s="8">
        <v>10.1381322676125</v>
      </c>
      <c r="Y50">
        <f t="shared" si="3"/>
        <v>1.3549353443219696</v>
      </c>
      <c r="Z50" s="6">
        <v>6.76459521131011</v>
      </c>
      <c r="AA50" s="20">
        <v>1.46633074976469</v>
      </c>
      <c r="AB50" s="8">
        <v>8.23092596107479</v>
      </c>
      <c r="AC50">
        <f t="shared" si="4"/>
        <v>0.009241896610480204</v>
      </c>
      <c r="AD50" s="6">
        <v>6.82350370754987</v>
      </c>
      <c r="AE50" s="20">
        <v>0.977015586574601</v>
      </c>
      <c r="AF50" s="8">
        <v>7.80051929412447</v>
      </c>
      <c r="AG50">
        <f t="shared" si="5"/>
        <v>0.0007827939458628723</v>
      </c>
      <c r="AH50" s="6">
        <v>7.11980000384617</v>
      </c>
      <c r="AI50" s="20">
        <v>0.255450824869623</v>
      </c>
      <c r="AJ50" s="8">
        <v>7.37525082871579</v>
      </c>
      <c r="AK50">
        <f t="shared" si="6"/>
        <v>0.002105971130279841</v>
      </c>
      <c r="AL50" s="6">
        <v>7.38646667051283</v>
      </c>
      <c r="AM50" s="19">
        <v>0.291596188088426</v>
      </c>
      <c r="AN50" s="8">
        <v>7.67806285860126</v>
      </c>
      <c r="AO50">
        <f t="shared" si="7"/>
        <v>0.10005240454090751</v>
      </c>
      <c r="AP50" s="6">
        <v>7.37769479593351</v>
      </c>
      <c r="AQ50" s="18">
        <v>0.438125082020472</v>
      </c>
      <c r="AR50" s="8">
        <v>7.81581987795398</v>
      </c>
      <c r="AS50">
        <f t="shared" si="8"/>
        <v>0.7745112748540427</v>
      </c>
      <c r="AT50" s="6">
        <v>9.23308333814104</v>
      </c>
      <c r="AU50" s="18">
        <v>0.222645545233605</v>
      </c>
      <c r="AV50">
        <v>9.45572888337465</v>
      </c>
      <c r="AW50">
        <f>POWER((AV50-$AV$109),2)</f>
        <v>6.365736682440122</v>
      </c>
      <c r="AX50" s="6">
        <v>9.09473750504809</v>
      </c>
      <c r="AY50" s="7">
        <v>0</v>
      </c>
      <c r="AZ50">
        <v>9.09473750504809</v>
      </c>
      <c r="BB50" s="6">
        <v>9.09473750504809</v>
      </c>
      <c r="BC50" s="7">
        <v>0</v>
      </c>
      <c r="BD50">
        <v>9.09473750504809</v>
      </c>
      <c r="BF50" s="6">
        <v>0</v>
      </c>
      <c r="BG50" s="7">
        <v>0</v>
      </c>
      <c r="BH50">
        <v>0</v>
      </c>
      <c r="BJ50" s="6">
        <v>0</v>
      </c>
      <c r="BK50" s="7">
        <v>0</v>
      </c>
      <c r="BL50">
        <v>0</v>
      </c>
      <c r="BN50" s="6">
        <v>0</v>
      </c>
      <c r="BO50" s="7">
        <v>0</v>
      </c>
      <c r="BP50">
        <v>0</v>
      </c>
      <c r="BR50" s="6">
        <v>0</v>
      </c>
      <c r="BS50" s="7">
        <v>0</v>
      </c>
      <c r="BT50">
        <v>0</v>
      </c>
      <c r="BV50" s="6">
        <v>0</v>
      </c>
      <c r="BW50" s="7">
        <v>0</v>
      </c>
      <c r="BX50">
        <v>0</v>
      </c>
      <c r="BZ50" s="6">
        <v>0</v>
      </c>
      <c r="CA50" s="7">
        <v>0</v>
      </c>
      <c r="CB50">
        <v>0</v>
      </c>
      <c r="CD50" s="6">
        <v>0</v>
      </c>
      <c r="CE50" s="7">
        <v>0</v>
      </c>
      <c r="CF50">
        <v>0</v>
      </c>
      <c r="CH50" s="6">
        <v>0</v>
      </c>
      <c r="CI50" s="7">
        <v>0</v>
      </c>
      <c r="CJ50">
        <v>0</v>
      </c>
      <c r="CL50" s="6">
        <v>8.31478750408655</v>
      </c>
      <c r="CM50" s="7">
        <v>0</v>
      </c>
      <c r="CN50">
        <v>8.31478750408655</v>
      </c>
      <c r="CP50" s="6">
        <v>8.31478750408655</v>
      </c>
      <c r="CQ50" s="7">
        <v>0</v>
      </c>
      <c r="CR50">
        <v>8.31478750408655</v>
      </c>
      <c r="CT50" s="6">
        <v>8.31478750408655</v>
      </c>
      <c r="CU50" s="7">
        <v>0</v>
      </c>
      <c r="CV50">
        <v>8.31478750408655</v>
      </c>
      <c r="CX50" s="6">
        <v>8.31478750408655</v>
      </c>
      <c r="CY50" s="7">
        <v>0</v>
      </c>
      <c r="CZ50">
        <v>8.31478750408655</v>
      </c>
      <c r="DB50" s="6">
        <v>8.31478750408655</v>
      </c>
      <c r="DC50" s="7">
        <v>0</v>
      </c>
      <c r="DD50">
        <v>8.31478750408655</v>
      </c>
      <c r="DF50" s="6">
        <v>8.31478750408655</v>
      </c>
      <c r="DG50" s="7">
        <v>0</v>
      </c>
      <c r="DH50">
        <v>8.31478750408655</v>
      </c>
      <c r="DJ50" s="6">
        <v>8.31478750408655</v>
      </c>
      <c r="DK50" s="7">
        <v>0</v>
      </c>
      <c r="DL50">
        <v>8.31478750408655</v>
      </c>
      <c r="DN50" s="6">
        <v>8.31478750408655</v>
      </c>
      <c r="DO50" s="7">
        <v>0</v>
      </c>
      <c r="DP50">
        <v>8.31478750408655</v>
      </c>
      <c r="DR50" s="6">
        <v>8.31478750408655</v>
      </c>
      <c r="DS50" s="7">
        <v>0</v>
      </c>
      <c r="DT50">
        <v>8.31478750408655</v>
      </c>
      <c r="DV50" s="6">
        <v>8.31478750408655</v>
      </c>
      <c r="DW50" s="7">
        <v>0</v>
      </c>
      <c r="DX50">
        <v>8.31478750408655</v>
      </c>
      <c r="DZ50" s="6">
        <v>8.31478750408655</v>
      </c>
      <c r="EA50" s="7">
        <v>0</v>
      </c>
      <c r="EB50">
        <v>8.31478750408655</v>
      </c>
      <c r="ED50" s="6">
        <v>8.31478750408655</v>
      </c>
      <c r="EE50" s="7">
        <v>0</v>
      </c>
      <c r="EF50">
        <v>8.31478750408655</v>
      </c>
      <c r="EH50" s="6">
        <v>8.31478750408655</v>
      </c>
      <c r="EI50" s="7">
        <v>0</v>
      </c>
      <c r="EJ50">
        <v>8.31478750408655</v>
      </c>
      <c r="EL50" s="6">
        <v>8.31478750408655</v>
      </c>
      <c r="EM50" s="7">
        <v>0</v>
      </c>
      <c r="EN50">
        <v>8.31478750408655</v>
      </c>
      <c r="EP50" s="6">
        <v>8.31478750408655</v>
      </c>
      <c r="EQ50" s="7">
        <v>0</v>
      </c>
      <c r="ER50">
        <v>8.31478750408655</v>
      </c>
      <c r="ET50" s="6">
        <v>8.31478750408655</v>
      </c>
      <c r="EU50" s="7">
        <v>0</v>
      </c>
      <c r="EV50">
        <v>8.31478750408655</v>
      </c>
      <c r="EX50" s="6">
        <v>8.31478750408655</v>
      </c>
      <c r="EY50" s="7">
        <v>0</v>
      </c>
      <c r="EZ50">
        <v>8.31478750408655</v>
      </c>
    </row>
    <row r="51" spans="1:156" ht="15" thickBot="1" thickTop="1">
      <c r="A51" s="5">
        <v>49</v>
      </c>
      <c r="B51" s="6">
        <v>13.4081294079412</v>
      </c>
      <c r="C51" s="7">
        <v>0</v>
      </c>
      <c r="D51">
        <v>13.4081294079412</v>
      </c>
      <c r="F51" s="6">
        <v>13.4081294079412</v>
      </c>
      <c r="G51" s="7">
        <v>0</v>
      </c>
      <c r="H51">
        <v>13.4081294079412</v>
      </c>
      <c r="I51" s="8"/>
      <c r="J51" s="6">
        <v>10.8293690053172</v>
      </c>
      <c r="K51" s="20">
        <v>10.2585157516193</v>
      </c>
      <c r="L51" s="8">
        <v>21.0878847569366</v>
      </c>
      <c r="M51" s="8">
        <f t="shared" si="0"/>
        <v>2.8727831728453803</v>
      </c>
      <c r="N51" s="6">
        <v>9.01585618145811</v>
      </c>
      <c r="O51" s="20">
        <v>4.58054846661164</v>
      </c>
      <c r="P51" s="8">
        <v>13.5964046480698</v>
      </c>
      <c r="Q51" s="8">
        <f t="shared" si="1"/>
        <v>0.013962178567214585</v>
      </c>
      <c r="R51" s="6">
        <v>8.47681999126991</v>
      </c>
      <c r="S51" s="20">
        <v>3.03858324970296</v>
      </c>
      <c r="T51" s="8">
        <v>11.5154032409729</v>
      </c>
      <c r="U51" s="8">
        <f t="shared" si="2"/>
        <v>1.6431253493389841</v>
      </c>
      <c r="V51" s="6">
        <v>7.39927750706487</v>
      </c>
      <c r="W51" s="20">
        <v>2.08816244680808</v>
      </c>
      <c r="X51" s="8">
        <v>9.48743995387295</v>
      </c>
      <c r="Y51">
        <f t="shared" si="3"/>
        <v>0.2635021312282925</v>
      </c>
      <c r="Z51" s="6">
        <v>7.6828204427106</v>
      </c>
      <c r="AA51" s="20">
        <v>1.20144130825501</v>
      </c>
      <c r="AB51" s="8">
        <v>8.88426175096561</v>
      </c>
      <c r="AC51">
        <f t="shared" si="4"/>
        <v>0.31047296145403697</v>
      </c>
      <c r="AD51" s="6">
        <v>6.82186771247998</v>
      </c>
      <c r="AE51" s="20">
        <v>1.31634898259713</v>
      </c>
      <c r="AF51" s="8">
        <v>8.13821669507711</v>
      </c>
      <c r="AG51">
        <f t="shared" si="5"/>
        <v>0.09592582546346307</v>
      </c>
      <c r="AH51" s="6">
        <v>7.7833756989717</v>
      </c>
      <c r="AI51" s="20">
        <v>0.503441103794233</v>
      </c>
      <c r="AJ51" s="8">
        <v>8.28681680276594</v>
      </c>
      <c r="AK51">
        <f t="shared" si="6"/>
        <v>0.749393401223128</v>
      </c>
      <c r="AL51" s="6">
        <v>7.87561084346167</v>
      </c>
      <c r="AM51" s="20">
        <v>0.604524782098139</v>
      </c>
      <c r="AN51" s="8">
        <v>8.48013562555981</v>
      </c>
      <c r="AO51">
        <f t="shared" si="7"/>
        <v>1.250781386846179</v>
      </c>
      <c r="AP51" s="6">
        <v>4.0882208354968</v>
      </c>
      <c r="AQ51" s="7">
        <v>0</v>
      </c>
      <c r="AR51" s="8">
        <v>4.0882208354968</v>
      </c>
      <c r="AT51" s="6">
        <v>3.81127812445913</v>
      </c>
      <c r="AU51" s="7">
        <v>0</v>
      </c>
      <c r="AV51">
        <v>3.81127812445913</v>
      </c>
      <c r="AX51" s="6">
        <v>3.81127812445913</v>
      </c>
      <c r="AY51" s="7">
        <v>0</v>
      </c>
      <c r="AZ51">
        <v>3.81127812445913</v>
      </c>
      <c r="BB51" s="6">
        <v>4.0882208354968</v>
      </c>
      <c r="BC51" s="7">
        <v>0</v>
      </c>
      <c r="BD51">
        <v>4.0882208354968</v>
      </c>
      <c r="BF51" s="6">
        <v>4.0882208354968</v>
      </c>
      <c r="BG51" s="7">
        <v>0</v>
      </c>
      <c r="BH51">
        <v>4.0882208354968</v>
      </c>
      <c r="BJ51" s="6">
        <v>3.42155416883014</v>
      </c>
      <c r="BK51" s="7">
        <v>0</v>
      </c>
      <c r="BL51">
        <v>3.42155416883014</v>
      </c>
      <c r="BN51" s="6">
        <v>3.42155416883014</v>
      </c>
      <c r="BO51" s="7">
        <v>0</v>
      </c>
      <c r="BP51">
        <v>3.42155416883014</v>
      </c>
      <c r="BR51" s="6">
        <v>10.3112781244591</v>
      </c>
      <c r="BS51" s="7">
        <v>0</v>
      </c>
      <c r="BT51">
        <v>10.3112781244591</v>
      </c>
      <c r="BV51" s="6">
        <v>10.6225562489183</v>
      </c>
      <c r="BW51" s="7">
        <v>0</v>
      </c>
      <c r="BX51">
        <v>10.6225562489183</v>
      </c>
      <c r="BZ51" s="6">
        <v>10.6225562489183</v>
      </c>
      <c r="CA51" s="7">
        <v>0</v>
      </c>
      <c r="CB51">
        <v>10.6225562489183</v>
      </c>
      <c r="CD51" s="6">
        <v>10.6225562489183</v>
      </c>
      <c r="CE51" s="7">
        <v>0</v>
      </c>
      <c r="CF51">
        <v>10.6225562489183</v>
      </c>
      <c r="CH51" s="6">
        <v>10.6225562489183</v>
      </c>
      <c r="CI51" s="7">
        <v>0</v>
      </c>
      <c r="CJ51">
        <v>10.6225562489183</v>
      </c>
      <c r="CL51" s="6">
        <v>10.6225562489183</v>
      </c>
      <c r="CM51" s="7">
        <v>0</v>
      </c>
      <c r="CN51">
        <v>10.6225562489183</v>
      </c>
      <c r="CP51" s="6">
        <v>10.6225562489183</v>
      </c>
      <c r="CQ51" s="7">
        <v>0</v>
      </c>
      <c r="CR51">
        <v>10.6225562489183</v>
      </c>
      <c r="CT51" s="6">
        <v>10.6225562489183</v>
      </c>
      <c r="CU51" s="7">
        <v>0</v>
      </c>
      <c r="CV51">
        <v>10.6225562489183</v>
      </c>
      <c r="CX51" s="6">
        <v>6.31478750408655</v>
      </c>
      <c r="CY51" s="7">
        <v>0</v>
      </c>
      <c r="CZ51">
        <v>6.31478750408655</v>
      </c>
      <c r="DB51" s="6">
        <v>6.31478750408655</v>
      </c>
      <c r="DC51" s="7">
        <v>0</v>
      </c>
      <c r="DD51">
        <v>6.31478750408655</v>
      </c>
      <c r="DF51" s="6">
        <v>6.31478750408655</v>
      </c>
      <c r="DG51" s="7">
        <v>0</v>
      </c>
      <c r="DH51">
        <v>6.31478750408655</v>
      </c>
      <c r="DJ51" s="6">
        <v>6.31478750408655</v>
      </c>
      <c r="DK51" s="7">
        <v>0</v>
      </c>
      <c r="DL51">
        <v>6.31478750408655</v>
      </c>
      <c r="DN51" s="6">
        <v>6.31478750408655</v>
      </c>
      <c r="DO51" s="7">
        <v>0</v>
      </c>
      <c r="DP51">
        <v>6.31478750408655</v>
      </c>
      <c r="DR51" s="6">
        <v>6.31478750408655</v>
      </c>
      <c r="DS51" s="7">
        <v>0</v>
      </c>
      <c r="DT51">
        <v>6.31478750408655</v>
      </c>
      <c r="DV51" s="6">
        <v>6.31478750408655</v>
      </c>
      <c r="DW51" s="7">
        <v>0</v>
      </c>
      <c r="DX51">
        <v>6.31478750408655</v>
      </c>
      <c r="DZ51" s="6">
        <v>6.31478750408655</v>
      </c>
      <c r="EA51" s="7">
        <v>0</v>
      </c>
      <c r="EB51">
        <v>6.31478750408655</v>
      </c>
      <c r="ED51" s="6">
        <v>6.31478750408655</v>
      </c>
      <c r="EE51" s="7">
        <v>0</v>
      </c>
      <c r="EF51">
        <v>6.31478750408655</v>
      </c>
      <c r="EH51" s="6">
        <v>6.31478750408655</v>
      </c>
      <c r="EI51" s="7">
        <v>0</v>
      </c>
      <c r="EJ51">
        <v>6.31478750408655</v>
      </c>
      <c r="EL51" s="6">
        <v>6.31478750408655</v>
      </c>
      <c r="EM51" s="7">
        <v>0</v>
      </c>
      <c r="EN51">
        <v>6.31478750408655</v>
      </c>
      <c r="EP51" s="6">
        <v>6.31478750408655</v>
      </c>
      <c r="EQ51" s="7">
        <v>0</v>
      </c>
      <c r="ER51">
        <v>6.31478750408655</v>
      </c>
      <c r="ET51" s="6">
        <v>6.31478750408655</v>
      </c>
      <c r="EU51" s="7">
        <v>0</v>
      </c>
      <c r="EV51">
        <v>6.31478750408655</v>
      </c>
      <c r="EX51" s="6">
        <v>6.31478750408655</v>
      </c>
      <c r="EY51" s="7">
        <v>0</v>
      </c>
      <c r="EZ51">
        <v>6.31478750408655</v>
      </c>
    </row>
    <row r="52" spans="1:156" ht="15" thickBot="1" thickTop="1">
      <c r="A52" s="5">
        <v>50</v>
      </c>
      <c r="B52" s="6">
        <v>13.4081294079412</v>
      </c>
      <c r="C52" s="7">
        <v>0</v>
      </c>
      <c r="D52">
        <v>13.4081294079412</v>
      </c>
      <c r="F52" s="6">
        <v>13.4081294079412</v>
      </c>
      <c r="G52" s="7">
        <v>0</v>
      </c>
      <c r="H52">
        <v>13.4081294079412</v>
      </c>
      <c r="I52" s="8"/>
      <c r="J52" s="6">
        <v>10.8384043480697</v>
      </c>
      <c r="K52" s="20">
        <v>7.96370579234775</v>
      </c>
      <c r="L52" s="8">
        <v>18.8021101404174</v>
      </c>
      <c r="M52" s="8">
        <f t="shared" si="0"/>
        <v>0.34909894072502784</v>
      </c>
      <c r="N52" s="6">
        <v>10.4276448911771</v>
      </c>
      <c r="O52" s="20">
        <v>5.80822641338411</v>
      </c>
      <c r="P52" s="8">
        <v>16.2358713045612</v>
      </c>
      <c r="Q52" s="8">
        <f t="shared" si="1"/>
        <v>7.604513947627551</v>
      </c>
      <c r="R52" s="6">
        <v>8.41051702863327</v>
      </c>
      <c r="S52" s="20">
        <v>2.28596406479258</v>
      </c>
      <c r="T52" s="8">
        <v>10.6964810934258</v>
      </c>
      <c r="U52" s="8">
        <f t="shared" si="2"/>
        <v>0.2142971142085706</v>
      </c>
      <c r="V52" s="6">
        <v>7.95940273770845</v>
      </c>
      <c r="W52" s="20">
        <v>1.29474199712236</v>
      </c>
      <c r="X52" s="8">
        <v>9.25414473483081</v>
      </c>
      <c r="Y52">
        <f t="shared" si="3"/>
        <v>0.07841644670589133</v>
      </c>
      <c r="Z52" s="6">
        <v>7.65316511443762</v>
      </c>
      <c r="AA52" s="20">
        <v>0.907396530012786</v>
      </c>
      <c r="AB52" s="8">
        <v>8.5605616444504</v>
      </c>
      <c r="AC52">
        <f t="shared" si="4"/>
        <v>0.05452267021384419</v>
      </c>
      <c r="AD52" s="6">
        <v>7.83057708826123</v>
      </c>
      <c r="AE52" s="20">
        <v>0.992276223716807</v>
      </c>
      <c r="AF52" s="8">
        <v>8.82285331197804</v>
      </c>
      <c r="AG52">
        <f t="shared" si="5"/>
        <v>0.9887429853182804</v>
      </c>
      <c r="AH52" s="6">
        <v>6.92898958673879</v>
      </c>
      <c r="AI52" s="20">
        <v>0.86896194915177</v>
      </c>
      <c r="AJ52" s="8">
        <v>7.79795153589056</v>
      </c>
      <c r="AK52">
        <f t="shared" si="6"/>
        <v>0.14198566011711752</v>
      </c>
      <c r="AL52" s="6">
        <v>8.77184687954729</v>
      </c>
      <c r="AM52" s="20">
        <v>1.10133494565168</v>
      </c>
      <c r="AN52" s="8">
        <v>9.87318182519897</v>
      </c>
      <c r="AO52">
        <f t="shared" si="7"/>
        <v>6.307278538395276</v>
      </c>
      <c r="AP52" s="6">
        <v>8.5413541726763</v>
      </c>
      <c r="AQ52" s="18">
        <v>1.0598036304392</v>
      </c>
      <c r="AR52" s="8">
        <v>9.6011578031155</v>
      </c>
      <c r="AS52">
        <f t="shared" si="8"/>
        <v>7.104363275704936</v>
      </c>
      <c r="AT52" s="6">
        <v>10.7660406290265</v>
      </c>
      <c r="AU52" s="18">
        <v>1.34270226040968</v>
      </c>
      <c r="AV52">
        <v>12.1087428894361</v>
      </c>
      <c r="AW52">
        <f>POWER((AV52-$AV$109),2)</f>
        <v>26.79154705623356</v>
      </c>
      <c r="AX52" s="6">
        <v>10.7660406290265</v>
      </c>
      <c r="AY52" s="18">
        <v>1.34270226040968</v>
      </c>
      <c r="AZ52">
        <v>12.1087428894361</v>
      </c>
      <c r="BA52">
        <f>POWER((AZ52-$AZ$109),2)</f>
        <v>27.49988674838995</v>
      </c>
      <c r="BB52" s="6">
        <v>12.8370937578125</v>
      </c>
      <c r="BC52" s="18">
        <v>1.34270226040968</v>
      </c>
      <c r="BD52">
        <v>14.1797960182222</v>
      </c>
      <c r="BE52">
        <f>POWER((BD52-$BD$109),2)</f>
        <v>46.776959862822565</v>
      </c>
      <c r="BF52" s="6">
        <v>12.8370937578125</v>
      </c>
      <c r="BG52" s="18">
        <v>1.34270226040968</v>
      </c>
      <c r="BH52">
        <v>14.1797960182222</v>
      </c>
      <c r="BI52">
        <f>POWER((BH52-$BH$109),2)</f>
        <v>38.708356451441546</v>
      </c>
      <c r="BJ52" s="6">
        <v>12.8370937578125</v>
      </c>
      <c r="BK52" s="18">
        <v>1.34270226040968</v>
      </c>
      <c r="BL52">
        <v>14.1797960182222</v>
      </c>
      <c r="BM52">
        <f>POWER((BL52-$BL$109),2)</f>
        <v>40.16048400032239</v>
      </c>
      <c r="BN52" s="6">
        <v>12.8370937578125</v>
      </c>
      <c r="BO52" s="18">
        <v>1.34270226040968</v>
      </c>
      <c r="BP52">
        <v>14.1797960182222</v>
      </c>
      <c r="BQ52">
        <f>POWER((BP52-$BP$109),2)</f>
        <v>37.90374071500219</v>
      </c>
      <c r="BR52" s="6">
        <v>12.8370937578125</v>
      </c>
      <c r="BS52" s="18">
        <v>1.34270226040968</v>
      </c>
      <c r="BT52">
        <v>14.1797960182222</v>
      </c>
      <c r="BU52">
        <f>POWER((BT52-$BP$109),2)</f>
        <v>37.90374071500219</v>
      </c>
      <c r="BV52" s="6">
        <v>12.8370937578125</v>
      </c>
      <c r="BW52" s="18">
        <v>1.34270226040968</v>
      </c>
      <c r="BX52">
        <v>14.1797960182222</v>
      </c>
      <c r="BY52">
        <f>POWER((BX52-$BX$109),2)</f>
        <v>16.31935307233658</v>
      </c>
      <c r="BZ52" s="6">
        <v>12.8370937578125</v>
      </c>
      <c r="CA52" s="18">
        <v>1.34270226040968</v>
      </c>
      <c r="CB52">
        <v>14.1797960182222</v>
      </c>
      <c r="CC52">
        <f>POWER((CB52-$CB$109),2)</f>
        <v>16.857281678805364</v>
      </c>
      <c r="CD52" s="6">
        <v>12.8370937578125</v>
      </c>
      <c r="CE52" s="18">
        <v>1.34270226040968</v>
      </c>
      <c r="CF52">
        <v>14.1797960182222</v>
      </c>
      <c r="CG52">
        <f>POWER((CF52-$CF$109),2)</f>
        <v>16.857281678805364</v>
      </c>
      <c r="CH52" s="6">
        <v>12.8370937578125</v>
      </c>
      <c r="CI52" s="18">
        <v>1.34270226040968</v>
      </c>
      <c r="CJ52">
        <v>14.1797960182222</v>
      </c>
      <c r="CK52">
        <f>POWER((CJ52-$CJ$109),2)</f>
        <v>16.857281678805364</v>
      </c>
      <c r="CL52" s="6">
        <v>12.8370937578125</v>
      </c>
      <c r="CM52" s="18">
        <v>1.34270226040968</v>
      </c>
      <c r="CN52">
        <v>14.1797960182222</v>
      </c>
      <c r="CO52">
        <f>POWER((CN52-$CN$109),2)</f>
        <v>9.483968785739052</v>
      </c>
      <c r="CP52" s="6">
        <v>12.8370937578125</v>
      </c>
      <c r="CQ52" s="18">
        <v>1.34270226040968</v>
      </c>
      <c r="CR52">
        <v>14.1797960182222</v>
      </c>
      <c r="CS52">
        <f>POWER((CR52-$CR$109),2)</f>
        <v>9.483968785739052</v>
      </c>
      <c r="CT52" s="6">
        <v>12.8370937578125</v>
      </c>
      <c r="CU52" s="18">
        <v>1.34270226040968</v>
      </c>
      <c r="CV52">
        <v>14.1797960182222</v>
      </c>
      <c r="CW52">
        <f>POWER((CV52-$CV$109),2)</f>
        <v>28.306692647801025</v>
      </c>
      <c r="CX52" s="6">
        <v>12.8370937578125</v>
      </c>
      <c r="CY52" s="18">
        <v>1.34270226040968</v>
      </c>
      <c r="CZ52">
        <v>14.1797960182222</v>
      </c>
      <c r="DA52">
        <f>POWER((CZ52-$CZ$109),2)</f>
        <v>28.306692647801025</v>
      </c>
      <c r="DB52" s="6">
        <v>12.8370937578125</v>
      </c>
      <c r="DC52" s="18">
        <v>1.34270226040968</v>
      </c>
      <c r="DD52">
        <v>14.1797960182222</v>
      </c>
      <c r="DE52">
        <f>POWER((DD52-$DD$109),2)</f>
        <v>28.306692647801025</v>
      </c>
      <c r="DF52" s="6">
        <v>13.2451124978365</v>
      </c>
      <c r="DG52" s="7">
        <v>0</v>
      </c>
      <c r="DH52">
        <v>13.2451124978365</v>
      </c>
      <c r="DJ52" s="6">
        <v>13.2451124978365</v>
      </c>
      <c r="DK52" s="7">
        <v>0</v>
      </c>
      <c r="DL52">
        <v>13.2451124978365</v>
      </c>
      <c r="DN52" s="6">
        <v>13.2451124978365</v>
      </c>
      <c r="DO52" s="7">
        <v>0</v>
      </c>
      <c r="DP52">
        <v>13.2451124978365</v>
      </c>
      <c r="DR52" s="6">
        <v>13.2451124978365</v>
      </c>
      <c r="DS52" s="7">
        <v>0</v>
      </c>
      <c r="DT52">
        <v>13.2451124978365</v>
      </c>
      <c r="DV52" s="6">
        <v>13.2451124978365</v>
      </c>
      <c r="DW52" s="7">
        <v>0</v>
      </c>
      <c r="DX52">
        <v>13.2451124978365</v>
      </c>
      <c r="DZ52" s="6">
        <v>13.2451124978365</v>
      </c>
      <c r="EA52" s="7">
        <v>0</v>
      </c>
      <c r="EB52">
        <v>13.2451124978365</v>
      </c>
      <c r="ED52" s="6">
        <v>13.2451124978365</v>
      </c>
      <c r="EE52" s="7">
        <v>0</v>
      </c>
      <c r="EF52">
        <v>13.2451124978365</v>
      </c>
      <c r="EH52" s="6">
        <v>13.2451124978365</v>
      </c>
      <c r="EI52" s="7">
        <v>0</v>
      </c>
      <c r="EJ52">
        <v>13.2451124978365</v>
      </c>
      <c r="EL52" s="6">
        <v>13.2451124978365</v>
      </c>
      <c r="EM52" s="7">
        <v>0</v>
      </c>
      <c r="EN52">
        <v>13.2451124978365</v>
      </c>
      <c r="EP52" s="6">
        <v>13.2451124978365</v>
      </c>
      <c r="EQ52" s="7">
        <v>0</v>
      </c>
      <c r="ER52">
        <v>13.2451124978365</v>
      </c>
      <c r="ET52" s="6">
        <v>13.2451124978365</v>
      </c>
      <c r="EU52" s="7">
        <v>0</v>
      </c>
      <c r="EV52">
        <v>13.2451124978365</v>
      </c>
      <c r="EX52" s="6">
        <v>13.2451124978365</v>
      </c>
      <c r="EY52" s="7">
        <v>0</v>
      </c>
      <c r="EZ52">
        <v>13.2451124978365</v>
      </c>
    </row>
    <row r="53" spans="1:156" ht="15" thickBot="1" thickTop="1">
      <c r="A53" s="5">
        <v>51</v>
      </c>
      <c r="B53" s="6">
        <v>13.4081294079412</v>
      </c>
      <c r="C53" s="7">
        <v>0</v>
      </c>
      <c r="D53">
        <v>13.4081294079412</v>
      </c>
      <c r="F53" s="6">
        <v>11.0019375216607</v>
      </c>
      <c r="G53" s="18">
        <v>5.32914605140573</v>
      </c>
      <c r="H53">
        <v>16.3310835730664</v>
      </c>
      <c r="I53" s="8">
        <f>POWER((H53-H109),2)</f>
        <v>1.3607058405161707</v>
      </c>
      <c r="J53" s="6">
        <v>11.1274806087902</v>
      </c>
      <c r="K53" s="20">
        <v>9.18125907270477</v>
      </c>
      <c r="L53" s="8">
        <v>20.308739681495</v>
      </c>
      <c r="M53" s="8">
        <f t="shared" si="0"/>
        <v>0.8386595793420519</v>
      </c>
      <c r="N53" s="6">
        <v>8.69699144930468</v>
      </c>
      <c r="O53" s="20">
        <v>3.92318278251799</v>
      </c>
      <c r="P53" s="8">
        <v>12.6201742318227</v>
      </c>
      <c r="Q53" s="8">
        <f t="shared" si="1"/>
        <v>0.7362819855583594</v>
      </c>
      <c r="R53" s="6">
        <v>7.07177086035359</v>
      </c>
      <c r="S53" s="20">
        <v>1.9614509861451</v>
      </c>
      <c r="T53" s="8">
        <v>9.03322184649869</v>
      </c>
      <c r="U53" s="8">
        <f t="shared" si="2"/>
        <v>1.4408086348041738</v>
      </c>
      <c r="V53" s="6">
        <v>7.0687542861892</v>
      </c>
      <c r="W53" s="20">
        <v>2.30544403909008</v>
      </c>
      <c r="X53" s="8">
        <v>9.37419832527928</v>
      </c>
      <c r="Y53">
        <f t="shared" si="3"/>
        <v>0.16006637330286333</v>
      </c>
      <c r="Z53" s="6">
        <v>6.97230625372597</v>
      </c>
      <c r="AA53" s="20">
        <v>2.37754522817785</v>
      </c>
      <c r="AB53" s="8">
        <v>9.34985148190383</v>
      </c>
      <c r="AC53">
        <f t="shared" si="4"/>
        <v>1.0461008922395985</v>
      </c>
      <c r="AD53" s="6">
        <v>7.94168819937234</v>
      </c>
      <c r="AE53" s="20">
        <v>1.03859689920609</v>
      </c>
      <c r="AF53" s="8">
        <v>8.98028509857843</v>
      </c>
      <c r="AG53">
        <f t="shared" si="5"/>
        <v>1.326614098293187</v>
      </c>
      <c r="AH53" s="6">
        <v>7.65574000500002</v>
      </c>
      <c r="AI53" s="20">
        <v>0.924161418442602</v>
      </c>
      <c r="AJ53" s="8">
        <v>8.57990142344262</v>
      </c>
      <c r="AK53">
        <f t="shared" si="6"/>
        <v>1.3427241203309679</v>
      </c>
      <c r="AL53" s="6">
        <v>8.09473750504809</v>
      </c>
      <c r="AM53" s="20">
        <v>0.597487015079363</v>
      </c>
      <c r="AN53" s="8">
        <v>8.69222452012745</v>
      </c>
      <c r="AO53">
        <f t="shared" si="7"/>
        <v>1.7701564759936836</v>
      </c>
      <c r="AP53" s="6">
        <v>8.15137917219553</v>
      </c>
      <c r="AQ53" s="7">
        <v>0</v>
      </c>
      <c r="AR53" s="8">
        <v>8.15137917219553</v>
      </c>
      <c r="AT53" s="6">
        <v>8.15137917219553</v>
      </c>
      <c r="AU53" s="7">
        <v>0</v>
      </c>
      <c r="AV53">
        <v>8.15137917219553</v>
      </c>
      <c r="AX53" s="6">
        <v>8.15137917219553</v>
      </c>
      <c r="AY53" s="7">
        <v>0</v>
      </c>
      <c r="AZ53">
        <v>8.15137917219553</v>
      </c>
      <c r="BB53" s="6">
        <v>8.15137917219553</v>
      </c>
      <c r="BC53" s="7">
        <v>0</v>
      </c>
      <c r="BD53">
        <v>8.15137917219553</v>
      </c>
      <c r="BF53" s="6">
        <v>8.15137917219553</v>
      </c>
      <c r="BG53" s="7">
        <v>0</v>
      </c>
      <c r="BH53">
        <v>8.15137917219553</v>
      </c>
      <c r="BJ53" s="6">
        <v>8.15137917219553</v>
      </c>
      <c r="BK53" s="7">
        <v>0</v>
      </c>
      <c r="BL53">
        <v>8.15137917219553</v>
      </c>
      <c r="BN53" s="6">
        <v>8.15137917219553</v>
      </c>
      <c r="BO53" s="7">
        <v>0</v>
      </c>
      <c r="BP53">
        <v>8.15137917219553</v>
      </c>
      <c r="BR53" s="6">
        <v>8.15137917219553</v>
      </c>
      <c r="BS53" s="7">
        <v>0</v>
      </c>
      <c r="BT53">
        <v>8.15137917219553</v>
      </c>
      <c r="BV53" s="6">
        <v>0</v>
      </c>
      <c r="BW53" s="7">
        <v>0</v>
      </c>
      <c r="BX53">
        <v>0</v>
      </c>
      <c r="BZ53" s="6">
        <v>0</v>
      </c>
      <c r="CA53" s="7">
        <v>0</v>
      </c>
      <c r="CB53">
        <v>0</v>
      </c>
      <c r="CD53" s="6">
        <v>0</v>
      </c>
      <c r="CE53" s="7">
        <v>0</v>
      </c>
      <c r="CF53">
        <v>0</v>
      </c>
      <c r="CH53" s="6">
        <v>0</v>
      </c>
      <c r="CI53" s="7">
        <v>0</v>
      </c>
      <c r="CJ53">
        <v>0</v>
      </c>
      <c r="CL53" s="6">
        <v>0</v>
      </c>
      <c r="CM53" s="7">
        <v>0</v>
      </c>
      <c r="CN53">
        <v>0</v>
      </c>
      <c r="CP53" s="6">
        <v>0</v>
      </c>
      <c r="CQ53" s="7">
        <v>0</v>
      </c>
      <c r="CR53">
        <v>0</v>
      </c>
      <c r="CT53" s="6">
        <v>0</v>
      </c>
      <c r="CU53" s="7">
        <v>0</v>
      </c>
      <c r="CV53">
        <v>0</v>
      </c>
      <c r="CX53" s="6">
        <v>0</v>
      </c>
      <c r="CY53" s="7">
        <v>0</v>
      </c>
      <c r="CZ53">
        <v>0</v>
      </c>
      <c r="DB53" s="6">
        <v>0</v>
      </c>
      <c r="DC53" s="7">
        <v>0</v>
      </c>
      <c r="DD53">
        <v>0</v>
      </c>
      <c r="DF53" s="6">
        <v>0</v>
      </c>
      <c r="DG53" s="7">
        <v>0</v>
      </c>
      <c r="DH53">
        <v>0</v>
      </c>
      <c r="DJ53" s="6">
        <v>0</v>
      </c>
      <c r="DK53" s="7">
        <v>0</v>
      </c>
      <c r="DL53">
        <v>0</v>
      </c>
      <c r="DN53" s="6">
        <v>0</v>
      </c>
      <c r="DO53" s="7">
        <v>0</v>
      </c>
      <c r="DP53">
        <v>0</v>
      </c>
      <c r="DR53" s="6">
        <v>0</v>
      </c>
      <c r="DS53" s="7">
        <v>0</v>
      </c>
      <c r="DT53">
        <v>0</v>
      </c>
      <c r="DV53" s="6">
        <v>0</v>
      </c>
      <c r="DW53" s="7">
        <v>0</v>
      </c>
      <c r="DX53">
        <v>0</v>
      </c>
      <c r="DZ53" s="6">
        <v>0</v>
      </c>
      <c r="EA53" s="7">
        <v>0</v>
      </c>
      <c r="EB53">
        <v>0</v>
      </c>
      <c r="ED53" s="6">
        <v>0</v>
      </c>
      <c r="EE53" s="7">
        <v>0</v>
      </c>
      <c r="EF53">
        <v>0</v>
      </c>
      <c r="EH53" s="6">
        <v>0</v>
      </c>
      <c r="EI53" s="7">
        <v>0</v>
      </c>
      <c r="EJ53">
        <v>0</v>
      </c>
      <c r="EL53" s="6">
        <v>0</v>
      </c>
      <c r="EM53" s="7">
        <v>0</v>
      </c>
      <c r="EN53">
        <v>0</v>
      </c>
      <c r="EP53" s="6">
        <v>0</v>
      </c>
      <c r="EQ53" s="7">
        <v>0</v>
      </c>
      <c r="ER53">
        <v>0</v>
      </c>
      <c r="ET53" s="6">
        <v>0</v>
      </c>
      <c r="EU53" s="7">
        <v>0</v>
      </c>
      <c r="EV53">
        <v>0</v>
      </c>
      <c r="EX53" s="6">
        <v>0</v>
      </c>
      <c r="EY53" s="7">
        <v>0</v>
      </c>
      <c r="EZ53">
        <v>0</v>
      </c>
    </row>
    <row r="54" spans="1:156" ht="15" thickBot="1" thickTop="1">
      <c r="A54" s="5">
        <v>52</v>
      </c>
      <c r="B54" s="6">
        <v>13.4081294079412</v>
      </c>
      <c r="C54" s="7">
        <v>0</v>
      </c>
      <c r="D54">
        <v>13.4081294079412</v>
      </c>
      <c r="F54" s="6">
        <v>13.4081294079412</v>
      </c>
      <c r="G54" s="7">
        <v>0</v>
      </c>
      <c r="H54">
        <v>13.4081294079412</v>
      </c>
      <c r="I54" s="8"/>
      <c r="J54" s="6">
        <v>10.4023071023329</v>
      </c>
      <c r="K54" s="20">
        <v>10.514905264949</v>
      </c>
      <c r="L54" s="8">
        <v>20.9172123672819</v>
      </c>
      <c r="M54" s="8">
        <f t="shared" si="0"/>
        <v>2.3233571870001404</v>
      </c>
      <c r="N54" s="6">
        <v>8.82197607720796</v>
      </c>
      <c r="O54" s="20">
        <v>4.20085383259148</v>
      </c>
      <c r="P54" s="8">
        <v>13.0228299097994</v>
      </c>
      <c r="Q54" s="8">
        <f t="shared" si="1"/>
        <v>0.20740106926487875</v>
      </c>
      <c r="R54" s="6">
        <v>8.5767377641889</v>
      </c>
      <c r="S54" s="20">
        <v>3.24610402652196</v>
      </c>
      <c r="T54" s="8">
        <v>11.8228417907109</v>
      </c>
      <c r="U54" s="8">
        <f t="shared" si="2"/>
        <v>2.5258206458570247</v>
      </c>
      <c r="V54" s="6">
        <v>7.21651165354769</v>
      </c>
      <c r="W54" s="20">
        <v>2.48341116825163</v>
      </c>
      <c r="X54" s="8">
        <v>9.69992282179932</v>
      </c>
      <c r="Y54">
        <f t="shared" si="3"/>
        <v>0.5267964610746528</v>
      </c>
      <c r="Z54" s="6">
        <v>6.66766934656021</v>
      </c>
      <c r="AA54" s="20">
        <v>0.980087270156805</v>
      </c>
      <c r="AB54" s="8">
        <v>7.64775661671702</v>
      </c>
      <c r="AC54">
        <f t="shared" si="4"/>
        <v>0.4614540982086112</v>
      </c>
      <c r="AD54" s="6">
        <v>6.35463690716576</v>
      </c>
      <c r="AE54" s="20">
        <v>1.07429280051512</v>
      </c>
      <c r="AF54" s="8">
        <v>7.42892970768088</v>
      </c>
      <c r="AG54">
        <f t="shared" si="5"/>
        <v>0.15965461976699957</v>
      </c>
      <c r="AH54" s="6">
        <v>7.47877685314403</v>
      </c>
      <c r="AI54" s="20">
        <v>0.891763642039205</v>
      </c>
      <c r="AJ54" s="8">
        <v>8.37054049518323</v>
      </c>
      <c r="AK54">
        <f t="shared" si="6"/>
        <v>0.9013580916790428</v>
      </c>
      <c r="AL54" s="6">
        <v>7.47877685314403</v>
      </c>
      <c r="AM54" s="20">
        <v>0.891763642039205</v>
      </c>
      <c r="AN54" s="8">
        <v>8.37054049518323</v>
      </c>
      <c r="AO54">
        <f t="shared" si="7"/>
        <v>1.0176537345500247</v>
      </c>
      <c r="AP54" s="6">
        <v>11.4740032350921</v>
      </c>
      <c r="AQ54" s="7">
        <v>0</v>
      </c>
      <c r="AR54" s="8">
        <v>11.4740032350921</v>
      </c>
      <c r="AT54" s="6">
        <v>11.5298698466621</v>
      </c>
      <c r="AU54" s="7">
        <v>0</v>
      </c>
      <c r="AV54">
        <v>11.5298698466621</v>
      </c>
      <c r="AX54" s="6">
        <v>11.1225562489183</v>
      </c>
      <c r="AY54" s="7">
        <v>0</v>
      </c>
      <c r="AZ54">
        <v>11.1225562489183</v>
      </c>
      <c r="BB54" s="6">
        <v>11.1225562489183</v>
      </c>
      <c r="BC54" s="7">
        <v>0</v>
      </c>
      <c r="BD54">
        <v>11.1225562489183</v>
      </c>
      <c r="BF54" s="6">
        <v>7.12255624891826</v>
      </c>
      <c r="BG54" s="7">
        <v>0</v>
      </c>
      <c r="BH54">
        <v>7.12255624891826</v>
      </c>
      <c r="BJ54" s="6">
        <v>6.81127812445913</v>
      </c>
      <c r="BK54" s="7">
        <v>0</v>
      </c>
      <c r="BL54">
        <v>6.81127812445913</v>
      </c>
      <c r="BN54" s="6">
        <v>6.62255624891826</v>
      </c>
      <c r="BO54" s="7">
        <v>0</v>
      </c>
      <c r="BP54">
        <v>6.62255624891826</v>
      </c>
      <c r="BR54" s="6">
        <v>6.62255624891826</v>
      </c>
      <c r="BS54" s="7">
        <v>0</v>
      </c>
      <c r="BT54">
        <v>6.62255624891826</v>
      </c>
      <c r="BV54" s="6">
        <v>9.12255624891826</v>
      </c>
      <c r="BW54" s="7">
        <v>0</v>
      </c>
      <c r="BX54">
        <v>9.12255624891826</v>
      </c>
      <c r="BZ54" s="6">
        <v>6.81127812445913</v>
      </c>
      <c r="CA54" s="7">
        <v>0</v>
      </c>
      <c r="CB54">
        <v>6.81127812445913</v>
      </c>
      <c r="CD54" s="6">
        <v>8.31127812445913</v>
      </c>
      <c r="CE54" s="7">
        <v>0</v>
      </c>
      <c r="CF54">
        <v>8.31127812445913</v>
      </c>
      <c r="CH54" s="6">
        <v>6.31127812445913</v>
      </c>
      <c r="CI54" s="7">
        <v>0</v>
      </c>
      <c r="CJ54">
        <v>6.31127812445913</v>
      </c>
      <c r="CL54" s="6">
        <v>6.62255624891826</v>
      </c>
      <c r="CM54" s="7">
        <v>0</v>
      </c>
      <c r="CN54">
        <v>6.62255624891826</v>
      </c>
      <c r="CP54" s="6">
        <v>7.31127812445913</v>
      </c>
      <c r="CQ54" s="7">
        <v>0</v>
      </c>
      <c r="CR54">
        <v>7.31127812445913</v>
      </c>
      <c r="CT54" s="6">
        <v>12.1583848064137</v>
      </c>
      <c r="CU54" s="7">
        <v>0</v>
      </c>
      <c r="CV54">
        <v>12.1583848064137</v>
      </c>
      <c r="CX54" s="6">
        <v>12.1583848064137</v>
      </c>
      <c r="CY54" s="7">
        <v>0</v>
      </c>
      <c r="CZ54">
        <v>12.1583848064137</v>
      </c>
      <c r="DB54" s="6">
        <v>11.8375772096206</v>
      </c>
      <c r="DC54" s="7">
        <v>0</v>
      </c>
      <c r="DD54">
        <v>11.8375772096206</v>
      </c>
      <c r="DF54" s="6">
        <v>11.8375772096206</v>
      </c>
      <c r="DG54" s="7">
        <v>0</v>
      </c>
      <c r="DH54">
        <v>11.8375772096206</v>
      </c>
      <c r="DJ54" s="6">
        <v>11.8375772096206</v>
      </c>
      <c r="DK54" s="7">
        <v>0</v>
      </c>
      <c r="DL54">
        <v>11.8375772096206</v>
      </c>
      <c r="DN54" s="6">
        <v>11.8375772096206</v>
      </c>
      <c r="DO54" s="7">
        <v>0</v>
      </c>
      <c r="DP54">
        <v>11.8375772096206</v>
      </c>
      <c r="DR54" s="6">
        <v>11.8375772096206</v>
      </c>
      <c r="DS54" s="7">
        <v>0</v>
      </c>
      <c r="DT54">
        <v>11.8375772096206</v>
      </c>
      <c r="DV54" s="6">
        <v>11.8375772096206</v>
      </c>
      <c r="DW54" s="7">
        <v>0</v>
      </c>
      <c r="DX54">
        <v>11.8375772096206</v>
      </c>
      <c r="DZ54" s="6">
        <v>11.8375772096206</v>
      </c>
      <c r="EA54" s="7">
        <v>0</v>
      </c>
      <c r="EB54">
        <v>11.8375772096206</v>
      </c>
      <c r="ED54" s="6">
        <v>11.8375772096206</v>
      </c>
      <c r="EE54" s="7">
        <v>0</v>
      </c>
      <c r="EF54">
        <v>11.8375772096206</v>
      </c>
      <c r="EH54" s="6">
        <v>11.8375772096206</v>
      </c>
      <c r="EI54" s="7">
        <v>0</v>
      </c>
      <c r="EJ54">
        <v>11.8375772096206</v>
      </c>
      <c r="EL54" s="6">
        <v>11.8375772096206</v>
      </c>
      <c r="EM54" s="7">
        <v>0</v>
      </c>
      <c r="EN54">
        <v>11.8375772096206</v>
      </c>
      <c r="EP54" s="6">
        <v>11.8375772096206</v>
      </c>
      <c r="EQ54" s="7">
        <v>0</v>
      </c>
      <c r="ER54">
        <v>11.8375772096206</v>
      </c>
      <c r="ET54" s="6">
        <v>11.8375772096206</v>
      </c>
      <c r="EU54" s="7">
        <v>0</v>
      </c>
      <c r="EV54">
        <v>11.8375772096206</v>
      </c>
      <c r="EX54" s="6">
        <v>12.1583848064137</v>
      </c>
      <c r="EY54" s="7">
        <v>0</v>
      </c>
      <c r="EZ54">
        <v>12.1583848064137</v>
      </c>
    </row>
    <row r="55" spans="1:156" ht="15" thickBot="1" thickTop="1">
      <c r="A55" s="5">
        <v>53</v>
      </c>
      <c r="B55" s="6">
        <v>13.4081294079412</v>
      </c>
      <c r="C55" s="7">
        <v>0</v>
      </c>
      <c r="D55">
        <v>13.4081294079412</v>
      </c>
      <c r="F55" s="6">
        <v>13.4081294079412</v>
      </c>
      <c r="G55" s="7">
        <v>0</v>
      </c>
      <c r="H55">
        <v>13.4081294079412</v>
      </c>
      <c r="I55" s="8"/>
      <c r="J55" s="6">
        <v>9.71166440775865</v>
      </c>
      <c r="K55" s="20">
        <v>7.57092455109825</v>
      </c>
      <c r="L55" s="8">
        <v>17.2825889588569</v>
      </c>
      <c r="M55" s="8">
        <f t="shared" si="0"/>
        <v>4.4536494445924015</v>
      </c>
      <c r="N55" s="6">
        <v>8.98754614112851</v>
      </c>
      <c r="O55" s="20">
        <v>4.44756859479455</v>
      </c>
      <c r="P55" s="8">
        <v>13.4351147359231</v>
      </c>
      <c r="Q55" s="8">
        <f t="shared" si="1"/>
        <v>0.0018600458874940685</v>
      </c>
      <c r="R55" s="6">
        <v>8.05745706915774</v>
      </c>
      <c r="S55" s="20">
        <v>2.81070462257329</v>
      </c>
      <c r="T55" s="8">
        <v>10.868161691731</v>
      </c>
      <c r="U55" s="8">
        <f t="shared" si="2"/>
        <v>0.40272091855636716</v>
      </c>
      <c r="V55" s="6">
        <v>6.36996150771713</v>
      </c>
      <c r="W55" s="20">
        <v>1.85040818594797</v>
      </c>
      <c r="X55" s="8">
        <v>8.22036969366509</v>
      </c>
      <c r="Y55">
        <f t="shared" si="3"/>
        <v>0.5681325404528607</v>
      </c>
      <c r="Z55" s="6">
        <v>5.77859954032897</v>
      </c>
      <c r="AA55" s="20">
        <v>0.684244849791829</v>
      </c>
      <c r="AB55" s="8">
        <v>6.4628443901208</v>
      </c>
      <c r="AC55">
        <f t="shared" si="4"/>
        <v>3.4753026164442606</v>
      </c>
      <c r="AD55" s="6">
        <v>5.18203871747129</v>
      </c>
      <c r="AE55" s="20">
        <v>1.4746109437451</v>
      </c>
      <c r="AF55" s="8">
        <v>6.6566496612164</v>
      </c>
      <c r="AG55">
        <f t="shared" si="5"/>
        <v>1.3732279412039918</v>
      </c>
      <c r="AH55" s="6">
        <v>6.09774479497196</v>
      </c>
      <c r="AI55" s="21">
        <v>0.942578317385762</v>
      </c>
      <c r="AJ55" s="8">
        <v>7.04032311235773</v>
      </c>
      <c r="AK55">
        <f t="shared" si="6"/>
        <v>0.1450227889187606</v>
      </c>
      <c r="AL55" s="6">
        <v>6.35946146067709</v>
      </c>
      <c r="AM55" s="21">
        <v>0.942578317385762</v>
      </c>
      <c r="AN55" s="8">
        <v>7.30203977806285</v>
      </c>
      <c r="AO55">
        <f t="shared" si="7"/>
        <v>0.003565578657863585</v>
      </c>
      <c r="AP55" s="6">
        <v>5.58095278082266</v>
      </c>
      <c r="AQ55" s="18">
        <v>0.73125545605131</v>
      </c>
      <c r="AR55" s="8">
        <v>6.31220823687397</v>
      </c>
      <c r="AS55">
        <f t="shared" si="8"/>
        <v>0.38881263084009615</v>
      </c>
      <c r="AT55" s="6">
        <v>6.58972448045874</v>
      </c>
      <c r="AU55" s="18">
        <v>0.351683347779188</v>
      </c>
      <c r="AV55">
        <v>6.94140782823793</v>
      </c>
      <c r="AW55">
        <f>POWER((AV55-$AV$109),2)</f>
        <v>7.60401852301538E-05</v>
      </c>
      <c r="AX55" s="6">
        <v>5.9953635426883</v>
      </c>
      <c r="AY55" s="18">
        <v>0.351683347779188</v>
      </c>
      <c r="AZ55">
        <v>6.34704689046749</v>
      </c>
      <c r="BA55">
        <f>POWER((AZ55-$AZ$109),2)</f>
        <v>0.2679745221394585</v>
      </c>
      <c r="BB55" s="6">
        <v>4.5</v>
      </c>
      <c r="BC55" s="7">
        <v>0</v>
      </c>
      <c r="BD55">
        <v>4.5</v>
      </c>
      <c r="BF55" s="6">
        <v>4.5</v>
      </c>
      <c r="BG55" s="7">
        <v>0</v>
      </c>
      <c r="BH55">
        <v>4.5</v>
      </c>
      <c r="BJ55" s="6">
        <v>4.5</v>
      </c>
      <c r="BK55" s="7">
        <v>0</v>
      </c>
      <c r="BL55">
        <v>4.5</v>
      </c>
      <c r="BN55" s="6">
        <v>4.5</v>
      </c>
      <c r="BO55" s="7">
        <v>0</v>
      </c>
      <c r="BP55">
        <v>4.5</v>
      </c>
      <c r="BR55" s="6">
        <v>6.06315833669873</v>
      </c>
      <c r="BS55" s="7">
        <v>0</v>
      </c>
      <c r="BT55">
        <v>6.06315833669873</v>
      </c>
      <c r="BV55" s="6">
        <v>6.06315833669873</v>
      </c>
      <c r="BW55" s="7">
        <v>0</v>
      </c>
      <c r="BX55">
        <v>6.06315833669873</v>
      </c>
      <c r="BZ55" s="6">
        <v>6.06315833669873</v>
      </c>
      <c r="CA55" s="7">
        <v>0</v>
      </c>
      <c r="CB55">
        <v>6.06315833669873</v>
      </c>
      <c r="CD55" s="6">
        <v>6.06315833669873</v>
      </c>
      <c r="CE55" s="7">
        <v>0</v>
      </c>
      <c r="CF55">
        <v>6.06315833669873</v>
      </c>
      <c r="CH55" s="6">
        <v>6.06315833669873</v>
      </c>
      <c r="CI55" s="7">
        <v>0</v>
      </c>
      <c r="CJ55">
        <v>6.06315833669873</v>
      </c>
      <c r="CL55" s="6">
        <v>6.06315833669873</v>
      </c>
      <c r="CM55" s="7">
        <v>0</v>
      </c>
      <c r="CN55">
        <v>6.06315833669873</v>
      </c>
      <c r="CP55" s="6">
        <v>6.06315833669873</v>
      </c>
      <c r="CQ55" s="7">
        <v>0</v>
      </c>
      <c r="CR55">
        <v>6.06315833669873</v>
      </c>
      <c r="CT55" s="6">
        <v>6.06315833669873</v>
      </c>
      <c r="CU55" s="7">
        <v>0</v>
      </c>
      <c r="CV55">
        <v>6.06315833669873</v>
      </c>
      <c r="CX55" s="6">
        <v>6.06315833669873</v>
      </c>
      <c r="CY55" s="7">
        <v>0</v>
      </c>
      <c r="CZ55">
        <v>6.06315833669873</v>
      </c>
      <c r="DB55" s="6">
        <v>6.06315833669873</v>
      </c>
      <c r="DC55" s="7">
        <v>0</v>
      </c>
      <c r="DD55">
        <v>6.06315833669873</v>
      </c>
      <c r="DF55" s="6">
        <v>6.06315833669873</v>
      </c>
      <c r="DG55" s="7">
        <v>0</v>
      </c>
      <c r="DH55">
        <v>6.06315833669873</v>
      </c>
      <c r="DJ55" s="6">
        <v>6.06315833669873</v>
      </c>
      <c r="DK55" s="7">
        <v>0</v>
      </c>
      <c r="DL55">
        <v>6.06315833669873</v>
      </c>
      <c r="DN55" s="6">
        <v>6.06315833669873</v>
      </c>
      <c r="DO55" s="7">
        <v>0</v>
      </c>
      <c r="DP55">
        <v>6.06315833669873</v>
      </c>
      <c r="DR55" s="6">
        <v>6.06315833669873</v>
      </c>
      <c r="DS55" s="7">
        <v>0</v>
      </c>
      <c r="DT55">
        <v>6.06315833669873</v>
      </c>
      <c r="DV55" s="6">
        <v>6.06315833669873</v>
      </c>
      <c r="DW55" s="7">
        <v>0</v>
      </c>
      <c r="DX55">
        <v>6.06315833669873</v>
      </c>
      <c r="DZ55" s="6">
        <v>6.06315833669873</v>
      </c>
      <c r="EA55" s="7">
        <v>0</v>
      </c>
      <c r="EB55">
        <v>6.06315833669873</v>
      </c>
      <c r="ED55" s="6">
        <v>6.06315833669873</v>
      </c>
      <c r="EE55" s="7">
        <v>0</v>
      </c>
      <c r="EF55">
        <v>6.06315833669873</v>
      </c>
      <c r="EH55" s="6">
        <v>6.06315833669873</v>
      </c>
      <c r="EI55" s="7">
        <v>0</v>
      </c>
      <c r="EJ55">
        <v>6.06315833669873</v>
      </c>
      <c r="EL55" s="6">
        <v>4.7298250033654</v>
      </c>
      <c r="EM55" s="7">
        <v>0</v>
      </c>
      <c r="EN55">
        <v>4.7298250033654</v>
      </c>
      <c r="EP55" s="6">
        <v>4.7298250033654</v>
      </c>
      <c r="EQ55" s="7">
        <v>0</v>
      </c>
      <c r="ER55">
        <v>4.7298250033654</v>
      </c>
      <c r="ET55" s="6">
        <v>4.7298250033654</v>
      </c>
      <c r="EU55" s="7">
        <v>0</v>
      </c>
      <c r="EV55">
        <v>4.7298250033654</v>
      </c>
      <c r="EX55" s="6">
        <v>4.7298250033654</v>
      </c>
      <c r="EY55" s="7">
        <v>0</v>
      </c>
      <c r="EZ55">
        <v>4.7298250033654</v>
      </c>
    </row>
    <row r="56" spans="1:156" ht="15" thickBot="1" thickTop="1">
      <c r="A56" s="5">
        <v>54</v>
      </c>
      <c r="B56" s="6">
        <v>13.4081294079412</v>
      </c>
      <c r="C56" s="7">
        <v>0</v>
      </c>
      <c r="D56">
        <v>13.4081294079412</v>
      </c>
      <c r="F56" s="6">
        <v>13.4081294079412</v>
      </c>
      <c r="G56" s="7">
        <v>0</v>
      </c>
      <c r="H56">
        <v>13.4081294079412</v>
      </c>
      <c r="I56" s="8"/>
      <c r="J56" s="6">
        <v>9.69515039543507</v>
      </c>
      <c r="K56" s="20">
        <v>7.36426340686813</v>
      </c>
      <c r="L56" s="8">
        <v>17.0594138023032</v>
      </c>
      <c r="M56" s="8">
        <f t="shared" si="0"/>
        <v>5.445419626585004</v>
      </c>
      <c r="N56" s="6">
        <v>8.72483046917976</v>
      </c>
      <c r="O56" s="20">
        <v>3.32975712492793</v>
      </c>
      <c r="P56" s="8">
        <v>12.0545875941077</v>
      </c>
      <c r="Q56" s="8">
        <f t="shared" si="1"/>
        <v>2.0267946726457104</v>
      </c>
      <c r="R56" s="6">
        <v>7.76223631917898</v>
      </c>
      <c r="S56" s="20">
        <v>2.59007587421548</v>
      </c>
      <c r="T56" s="8">
        <v>10.3523121933945</v>
      </c>
      <c r="U56" s="8">
        <f t="shared" si="2"/>
        <v>0.01410238497810613</v>
      </c>
      <c r="V56" s="6">
        <v>8.00332835899134</v>
      </c>
      <c r="W56" s="20">
        <v>1.81542429145607</v>
      </c>
      <c r="X56" s="8">
        <v>9.81875265044741</v>
      </c>
      <c r="Y56">
        <f t="shared" si="3"/>
        <v>0.713412140161621</v>
      </c>
      <c r="Z56" s="6">
        <v>6.4693166706502</v>
      </c>
      <c r="AA56" s="20">
        <v>0.837202126896781</v>
      </c>
      <c r="AB56" s="8">
        <v>7.30651879754698</v>
      </c>
      <c r="AC56">
        <f t="shared" si="4"/>
        <v>1.0415058657695175</v>
      </c>
      <c r="AD56" s="6">
        <v>5.85183000326924</v>
      </c>
      <c r="AE56" s="20">
        <v>0.892849774187549</v>
      </c>
      <c r="AF56" s="8">
        <v>6.74467977745679</v>
      </c>
      <c r="AG56">
        <f t="shared" si="5"/>
        <v>1.1746613957747623</v>
      </c>
      <c r="AH56" s="6">
        <v>5.53483750312501</v>
      </c>
      <c r="AI56" s="7">
        <v>0</v>
      </c>
      <c r="AJ56" s="8">
        <v>5.53483750312501</v>
      </c>
      <c r="AL56" s="6">
        <v>0</v>
      </c>
      <c r="AM56" s="7">
        <v>0</v>
      </c>
      <c r="AN56" s="8">
        <v>0</v>
      </c>
      <c r="AP56" s="6">
        <v>0</v>
      </c>
      <c r="AQ56" s="7">
        <v>0</v>
      </c>
      <c r="AR56" s="8">
        <v>0</v>
      </c>
      <c r="AT56" s="6">
        <v>0</v>
      </c>
      <c r="AU56" s="7">
        <v>0</v>
      </c>
      <c r="AV56">
        <v>0</v>
      </c>
      <c r="AX56" s="6">
        <v>0</v>
      </c>
      <c r="AY56" s="7">
        <v>0</v>
      </c>
      <c r="AZ56">
        <v>0</v>
      </c>
      <c r="BB56" s="6">
        <v>0</v>
      </c>
      <c r="BC56" s="7">
        <v>0</v>
      </c>
      <c r="BD56">
        <v>0</v>
      </c>
      <c r="BF56" s="6">
        <v>0</v>
      </c>
      <c r="BG56" s="7">
        <v>0</v>
      </c>
      <c r="BH56">
        <v>0</v>
      </c>
      <c r="BJ56" s="6">
        <v>0</v>
      </c>
      <c r="BK56" s="7">
        <v>0</v>
      </c>
      <c r="BL56">
        <v>0</v>
      </c>
      <c r="BN56" s="6">
        <v>0</v>
      </c>
      <c r="BO56" s="7">
        <v>0</v>
      </c>
      <c r="BP56">
        <v>0</v>
      </c>
      <c r="BR56" s="6">
        <v>0</v>
      </c>
      <c r="BS56" s="7">
        <v>0</v>
      </c>
      <c r="BT56">
        <v>0</v>
      </c>
      <c r="BV56" s="6">
        <v>0</v>
      </c>
      <c r="BW56" s="7">
        <v>0</v>
      </c>
      <c r="BX56">
        <v>0</v>
      </c>
      <c r="BZ56" s="6">
        <v>0</v>
      </c>
      <c r="CA56" s="7">
        <v>0</v>
      </c>
      <c r="CB56">
        <v>0</v>
      </c>
      <c r="CD56" s="6">
        <v>0</v>
      </c>
      <c r="CE56" s="7">
        <v>0</v>
      </c>
      <c r="CF56">
        <v>0</v>
      </c>
      <c r="CH56" s="6">
        <v>0</v>
      </c>
      <c r="CI56" s="7">
        <v>0</v>
      </c>
      <c r="CJ56">
        <v>0</v>
      </c>
      <c r="CL56" s="6">
        <v>0</v>
      </c>
      <c r="CM56" s="7">
        <v>0</v>
      </c>
      <c r="CN56">
        <v>0</v>
      </c>
      <c r="CP56" s="6">
        <v>0</v>
      </c>
      <c r="CQ56" s="7">
        <v>0</v>
      </c>
      <c r="CR56">
        <v>0</v>
      </c>
      <c r="CT56" s="6">
        <v>0</v>
      </c>
      <c r="CU56" s="7">
        <v>0</v>
      </c>
      <c r="CV56">
        <v>0</v>
      </c>
      <c r="CX56" s="6">
        <v>0</v>
      </c>
      <c r="CY56" s="7">
        <v>0</v>
      </c>
      <c r="CZ56">
        <v>0</v>
      </c>
      <c r="DB56" s="6">
        <v>0</v>
      </c>
      <c r="DC56" s="7">
        <v>0</v>
      </c>
      <c r="DD56">
        <v>0</v>
      </c>
      <c r="DF56" s="6">
        <v>0</v>
      </c>
      <c r="DG56" s="7">
        <v>0</v>
      </c>
      <c r="DH56">
        <v>0</v>
      </c>
      <c r="DJ56" s="6">
        <v>0</v>
      </c>
      <c r="DK56" s="7">
        <v>0</v>
      </c>
      <c r="DL56">
        <v>0</v>
      </c>
      <c r="DN56" s="6">
        <v>0</v>
      </c>
      <c r="DO56" s="7">
        <v>0</v>
      </c>
      <c r="DP56">
        <v>0</v>
      </c>
      <c r="DR56" s="6">
        <v>0</v>
      </c>
      <c r="DS56" s="7">
        <v>0</v>
      </c>
      <c r="DT56">
        <v>0</v>
      </c>
      <c r="DV56" s="6">
        <v>0</v>
      </c>
      <c r="DW56" s="7">
        <v>0</v>
      </c>
      <c r="DX56">
        <v>0</v>
      </c>
      <c r="DZ56" s="6">
        <v>0</v>
      </c>
      <c r="EA56" s="7">
        <v>0</v>
      </c>
      <c r="EB56">
        <v>0</v>
      </c>
      <c r="ED56" s="6">
        <v>0</v>
      </c>
      <c r="EE56" s="7">
        <v>0</v>
      </c>
      <c r="EF56">
        <v>0</v>
      </c>
      <c r="EH56" s="6">
        <v>0</v>
      </c>
      <c r="EI56" s="7">
        <v>0</v>
      </c>
      <c r="EJ56">
        <v>0</v>
      </c>
      <c r="EL56" s="6">
        <v>0</v>
      </c>
      <c r="EM56" s="7">
        <v>0</v>
      </c>
      <c r="EN56">
        <v>0</v>
      </c>
      <c r="EP56" s="6">
        <v>0</v>
      </c>
      <c r="EQ56" s="7">
        <v>0</v>
      </c>
      <c r="ER56">
        <v>0</v>
      </c>
      <c r="ET56" s="6">
        <v>0</v>
      </c>
      <c r="EU56" s="7">
        <v>0</v>
      </c>
      <c r="EV56">
        <v>0</v>
      </c>
      <c r="EX56" s="6">
        <v>0</v>
      </c>
      <c r="EY56" s="7">
        <v>0</v>
      </c>
      <c r="EZ56">
        <v>0</v>
      </c>
    </row>
    <row r="57" spans="1:156" ht="15" thickBot="1" thickTop="1">
      <c r="A57" s="5">
        <v>55</v>
      </c>
      <c r="B57" s="6">
        <v>13.4081294079412</v>
      </c>
      <c r="C57" s="7">
        <v>0</v>
      </c>
      <c r="D57">
        <v>13.4081294079412</v>
      </c>
      <c r="F57" s="6">
        <v>13.4081294079412</v>
      </c>
      <c r="G57" s="7">
        <v>0</v>
      </c>
      <c r="H57">
        <v>13.4081294079412</v>
      </c>
      <c r="I57" s="8"/>
      <c r="J57" s="6">
        <v>10.7198425946971</v>
      </c>
      <c r="K57" s="20">
        <v>7.55672364522668</v>
      </c>
      <c r="L57" s="8">
        <v>18.2765662399238</v>
      </c>
      <c r="M57" s="8">
        <f t="shared" si="0"/>
        <v>1.2463263060199385</v>
      </c>
      <c r="N57" s="6">
        <v>8.46094176783234</v>
      </c>
      <c r="O57" s="20">
        <v>4.50404290942569</v>
      </c>
      <c r="P57" s="8">
        <v>12.964984677258</v>
      </c>
      <c r="Q57" s="8">
        <f t="shared" si="1"/>
        <v>0.2634340906929501</v>
      </c>
      <c r="R57" s="6">
        <v>7.26649332240328</v>
      </c>
      <c r="S57" s="20">
        <v>2.13187005052637</v>
      </c>
      <c r="T57" s="8">
        <v>9.39836337292965</v>
      </c>
      <c r="U57" s="8">
        <f t="shared" si="2"/>
        <v>0.6975512851054234</v>
      </c>
      <c r="V57" s="6">
        <v>7.39734690414864</v>
      </c>
      <c r="W57" s="20">
        <v>1.83387240178527</v>
      </c>
      <c r="X57" s="8">
        <v>9.23121930593391</v>
      </c>
      <c r="Y57">
        <f t="shared" si="3"/>
        <v>0.06610243528511187</v>
      </c>
      <c r="Z57" s="6">
        <v>7.08827104446716</v>
      </c>
      <c r="AA57" s="20">
        <v>0.882795174674213</v>
      </c>
      <c r="AB57" s="8">
        <v>7.97106621914137</v>
      </c>
      <c r="AC57">
        <f t="shared" si="4"/>
        <v>0.1267321021825894</v>
      </c>
      <c r="AD57" s="6">
        <v>7.7830828133113</v>
      </c>
      <c r="AE57" s="20">
        <v>1.4347341598849</v>
      </c>
      <c r="AF57" s="8">
        <v>9.2178169731962</v>
      </c>
      <c r="AG57">
        <f t="shared" si="5"/>
        <v>1.9302079062920567</v>
      </c>
      <c r="AH57" s="6">
        <v>7.37067708633815</v>
      </c>
      <c r="AI57" s="19">
        <v>0.985369441337528</v>
      </c>
      <c r="AJ57" s="8">
        <v>8.35604652767568</v>
      </c>
      <c r="AK57">
        <f t="shared" si="6"/>
        <v>0.8740470558990476</v>
      </c>
      <c r="AL57" s="6">
        <v>7.75952395947516</v>
      </c>
      <c r="AM57" s="18">
        <v>0.222645545233605</v>
      </c>
      <c r="AN57" s="8">
        <v>7.98216950470877</v>
      </c>
      <c r="AO57">
        <f t="shared" si="7"/>
        <v>0.38491757666255316</v>
      </c>
      <c r="AP57" s="6">
        <v>8.08032604340946</v>
      </c>
      <c r="AQ57" s="18">
        <v>0.222645545233605</v>
      </c>
      <c r="AR57" s="8">
        <v>8.30297158864307</v>
      </c>
      <c r="AS57">
        <f t="shared" si="8"/>
        <v>1.8692766723809005</v>
      </c>
      <c r="AT57" s="6">
        <v>7.57894792087341</v>
      </c>
      <c r="AU57" s="18">
        <v>0.222645545233605</v>
      </c>
      <c r="AV57">
        <v>7.80159346610701</v>
      </c>
      <c r="AW57">
        <f>POWER((AV57-$AV$109),2)</f>
        <v>0.7549971854091524</v>
      </c>
      <c r="AX57" s="6">
        <v>7.57894792087341</v>
      </c>
      <c r="AY57" s="18">
        <v>0.222645545233605</v>
      </c>
      <c r="AZ57">
        <v>7.80159346610701</v>
      </c>
      <c r="BA57">
        <f>POWER((AZ57-$AZ$109),2)</f>
        <v>0.8777516657943879</v>
      </c>
      <c r="BB57" s="6">
        <v>7.57894792087341</v>
      </c>
      <c r="BC57" s="18">
        <v>1.15815451715832</v>
      </c>
      <c r="BD57">
        <v>8.73710243803173</v>
      </c>
      <c r="BE57">
        <f>POWER((BD57-$BD$109),2)</f>
        <v>1.9507005016260313</v>
      </c>
      <c r="BF57" s="6">
        <v>0</v>
      </c>
      <c r="BG57" s="7">
        <v>0</v>
      </c>
      <c r="BH57">
        <v>0</v>
      </c>
      <c r="BJ57" s="6">
        <v>0</v>
      </c>
      <c r="BK57" s="7">
        <v>0</v>
      </c>
      <c r="BL57">
        <v>0</v>
      </c>
      <c r="BN57" s="6">
        <v>0</v>
      </c>
      <c r="BO57" s="7">
        <v>0</v>
      </c>
      <c r="BP57">
        <v>0</v>
      </c>
      <c r="BR57" s="6">
        <v>0</v>
      </c>
      <c r="BS57" s="7">
        <v>0</v>
      </c>
      <c r="BT57">
        <v>0</v>
      </c>
      <c r="BV57" s="6">
        <v>0</v>
      </c>
      <c r="BW57" s="7">
        <v>0</v>
      </c>
      <c r="BX57">
        <v>0</v>
      </c>
      <c r="BZ57" s="6">
        <v>0</v>
      </c>
      <c r="CA57" s="7">
        <v>0</v>
      </c>
      <c r="CB57">
        <v>0</v>
      </c>
      <c r="CD57" s="6">
        <v>0</v>
      </c>
      <c r="CE57" s="7">
        <v>0</v>
      </c>
      <c r="CF57">
        <v>0</v>
      </c>
      <c r="CH57" s="6">
        <v>0</v>
      </c>
      <c r="CI57" s="7">
        <v>0</v>
      </c>
      <c r="CJ57">
        <v>0</v>
      </c>
      <c r="CL57" s="6">
        <v>0</v>
      </c>
      <c r="CM57" s="7">
        <v>0</v>
      </c>
      <c r="CN57">
        <v>0</v>
      </c>
      <c r="CP57" s="6">
        <v>0</v>
      </c>
      <c r="CQ57" s="7">
        <v>0</v>
      </c>
      <c r="CR57">
        <v>0</v>
      </c>
      <c r="CT57" s="6">
        <v>0</v>
      </c>
      <c r="CU57" s="7">
        <v>0</v>
      </c>
      <c r="CV57">
        <v>0</v>
      </c>
      <c r="CX57" s="6">
        <v>0</v>
      </c>
      <c r="CY57" s="7">
        <v>0</v>
      </c>
      <c r="CZ57">
        <v>0</v>
      </c>
      <c r="DB57" s="6">
        <v>0</v>
      </c>
      <c r="DC57" s="7">
        <v>0</v>
      </c>
      <c r="DD57">
        <v>0</v>
      </c>
      <c r="DF57" s="6">
        <v>0</v>
      </c>
      <c r="DG57" s="7">
        <v>0</v>
      </c>
      <c r="DH57">
        <v>0</v>
      </c>
      <c r="DJ57" s="6">
        <v>0</v>
      </c>
      <c r="DK57" s="7">
        <v>0</v>
      </c>
      <c r="DL57">
        <v>0</v>
      </c>
      <c r="DN57" s="6">
        <v>0</v>
      </c>
      <c r="DO57" s="7">
        <v>0</v>
      </c>
      <c r="DP57">
        <v>0</v>
      </c>
      <c r="DR57" s="6">
        <v>0</v>
      </c>
      <c r="DS57" s="7">
        <v>0</v>
      </c>
      <c r="DT57">
        <v>0</v>
      </c>
      <c r="DV57" s="6">
        <v>0</v>
      </c>
      <c r="DW57" s="7">
        <v>0</v>
      </c>
      <c r="DX57">
        <v>0</v>
      </c>
      <c r="DZ57" s="6">
        <v>0</v>
      </c>
      <c r="EA57" s="7">
        <v>0</v>
      </c>
      <c r="EB57">
        <v>0</v>
      </c>
      <c r="ED57" s="6">
        <v>0</v>
      </c>
      <c r="EE57" s="7">
        <v>0</v>
      </c>
      <c r="EF57">
        <v>0</v>
      </c>
      <c r="EH57" s="6">
        <v>0</v>
      </c>
      <c r="EI57" s="7">
        <v>0</v>
      </c>
      <c r="EJ57">
        <v>0</v>
      </c>
      <c r="EL57" s="6">
        <v>0</v>
      </c>
      <c r="EM57" s="7">
        <v>0</v>
      </c>
      <c r="EN57">
        <v>0</v>
      </c>
      <c r="EP57" s="6">
        <v>0</v>
      </c>
      <c r="EQ57" s="7">
        <v>0</v>
      </c>
      <c r="ER57">
        <v>0</v>
      </c>
      <c r="ET57" s="6">
        <v>0</v>
      </c>
      <c r="EU57" s="7">
        <v>0</v>
      </c>
      <c r="EV57">
        <v>0</v>
      </c>
      <c r="EX57" s="6">
        <v>0</v>
      </c>
      <c r="EY57" s="7">
        <v>0</v>
      </c>
      <c r="EZ57">
        <v>0</v>
      </c>
    </row>
    <row r="58" spans="1:156" ht="15" thickBot="1" thickTop="1">
      <c r="A58" s="5">
        <v>56</v>
      </c>
      <c r="B58" s="6">
        <v>13.4081294079412</v>
      </c>
      <c r="C58" s="7">
        <v>0</v>
      </c>
      <c r="D58">
        <v>13.4081294079412</v>
      </c>
      <c r="F58" s="6">
        <v>13.4081294079412</v>
      </c>
      <c r="G58" s="7">
        <v>0</v>
      </c>
      <c r="H58">
        <v>13.4081294079412</v>
      </c>
      <c r="I58" s="8"/>
      <c r="J58" s="6">
        <v>11.2405370288615</v>
      </c>
      <c r="K58" s="20">
        <v>7.14684799032386</v>
      </c>
      <c r="L58" s="8">
        <v>18.3873850191854</v>
      </c>
      <c r="M58" s="8">
        <f t="shared" si="0"/>
        <v>1.0111731862656905</v>
      </c>
      <c r="N58" s="6">
        <v>9.58984063877593</v>
      </c>
      <c r="O58" s="20">
        <v>4.14285490999461</v>
      </c>
      <c r="P58" s="8">
        <v>13.7326955487705</v>
      </c>
      <c r="Q58" s="8">
        <f t="shared" si="1"/>
        <v>0.06474610709695802</v>
      </c>
      <c r="R58" s="6">
        <v>8.3652229135074</v>
      </c>
      <c r="S58" s="20">
        <v>2.96453253569226</v>
      </c>
      <c r="T58" s="8">
        <v>11.3297554491997</v>
      </c>
      <c r="U58" s="8">
        <f t="shared" si="2"/>
        <v>1.2016472463526453</v>
      </c>
      <c r="V58" s="6">
        <v>8.64637027430589</v>
      </c>
      <c r="W58" s="20">
        <v>1.29360247746834</v>
      </c>
      <c r="X58" s="8">
        <v>9.93997275177422</v>
      </c>
      <c r="Y58">
        <f t="shared" si="3"/>
        <v>0.9328804872337016</v>
      </c>
      <c r="Z58" s="6">
        <v>8.56069990509627</v>
      </c>
      <c r="AA58" s="20">
        <v>0.872660897515586</v>
      </c>
      <c r="AB58" s="8">
        <v>9.43336080261186</v>
      </c>
      <c r="AC58">
        <f t="shared" si="4"/>
        <v>1.223899818276015</v>
      </c>
      <c r="AD58" s="6">
        <v>7.86608229489184</v>
      </c>
      <c r="AE58" s="20">
        <v>0.949178157958308</v>
      </c>
      <c r="AF58" s="8">
        <v>8.81526045285014</v>
      </c>
      <c r="AG58">
        <f t="shared" si="5"/>
        <v>0.9737006334048892</v>
      </c>
      <c r="AH58" s="6">
        <v>5.27067708633815</v>
      </c>
      <c r="AI58" s="20">
        <v>0.0373620043878029</v>
      </c>
      <c r="AJ58" s="8">
        <v>5.30803909072595</v>
      </c>
      <c r="AK58">
        <f t="shared" si="6"/>
        <v>4.465202594178027</v>
      </c>
      <c r="AL58" s="6">
        <v>1.97493750120193</v>
      </c>
      <c r="AM58" s="7">
        <v>0</v>
      </c>
      <c r="AN58" s="8">
        <v>1.97493750120193</v>
      </c>
      <c r="AP58" s="6">
        <v>1.97493750120193</v>
      </c>
      <c r="AQ58" s="7">
        <v>0</v>
      </c>
      <c r="AR58" s="8">
        <v>1.97493750120193</v>
      </c>
      <c r="AT58" s="6">
        <v>1.97493750120193</v>
      </c>
      <c r="AU58" s="7">
        <v>0</v>
      </c>
      <c r="AV58">
        <v>1.97493750120193</v>
      </c>
      <c r="AW58">
        <f>POWER((AV58-$AV$109),2)</f>
        <v>24.579287290240085</v>
      </c>
      <c r="AX58" s="6">
        <v>0</v>
      </c>
      <c r="AY58" s="7">
        <v>0</v>
      </c>
      <c r="AZ58">
        <v>0</v>
      </c>
      <c r="BB58" s="6">
        <v>0</v>
      </c>
      <c r="BC58" s="7">
        <v>0</v>
      </c>
      <c r="BD58">
        <v>0</v>
      </c>
      <c r="BF58" s="6">
        <v>0</v>
      </c>
      <c r="BG58" s="7">
        <v>0</v>
      </c>
      <c r="BH58">
        <v>0</v>
      </c>
      <c r="BJ58" s="6">
        <v>0</v>
      </c>
      <c r="BK58" s="7">
        <v>0</v>
      </c>
      <c r="BL58">
        <v>0</v>
      </c>
      <c r="BN58" s="6">
        <v>0</v>
      </c>
      <c r="BO58" s="7">
        <v>0</v>
      </c>
      <c r="BP58">
        <v>0</v>
      </c>
      <c r="BR58" s="6">
        <v>0</v>
      </c>
      <c r="BS58" s="7">
        <v>0</v>
      </c>
      <c r="BT58">
        <v>0</v>
      </c>
      <c r="BV58" s="6">
        <v>0</v>
      </c>
      <c r="BW58" s="7">
        <v>0</v>
      </c>
      <c r="BX58">
        <v>0</v>
      </c>
      <c r="BZ58" s="6">
        <v>0</v>
      </c>
      <c r="CA58" s="7">
        <v>0</v>
      </c>
      <c r="CB58">
        <v>0</v>
      </c>
      <c r="CD58" s="6">
        <v>0</v>
      </c>
      <c r="CE58" s="7">
        <v>0</v>
      </c>
      <c r="CF58">
        <v>0</v>
      </c>
      <c r="CH58" s="6">
        <v>0</v>
      </c>
      <c r="CI58" s="7">
        <v>0</v>
      </c>
      <c r="CJ58">
        <v>0</v>
      </c>
      <c r="CL58" s="6">
        <v>0</v>
      </c>
      <c r="CM58" s="7">
        <v>0</v>
      </c>
      <c r="CN58">
        <v>0</v>
      </c>
      <c r="CP58" s="6">
        <v>0</v>
      </c>
      <c r="CQ58" s="7">
        <v>0</v>
      </c>
      <c r="CR58">
        <v>0</v>
      </c>
      <c r="CT58" s="6">
        <v>0</v>
      </c>
      <c r="CU58" s="7">
        <v>0</v>
      </c>
      <c r="CV58">
        <v>0</v>
      </c>
      <c r="CX58" s="6">
        <v>0</v>
      </c>
      <c r="CY58" s="7">
        <v>0</v>
      </c>
      <c r="CZ58">
        <v>0</v>
      </c>
      <c r="DB58" s="6">
        <v>0</v>
      </c>
      <c r="DC58" s="7">
        <v>0</v>
      </c>
      <c r="DD58">
        <v>0</v>
      </c>
      <c r="DF58" s="6">
        <v>0</v>
      </c>
      <c r="DG58" s="7">
        <v>0</v>
      </c>
      <c r="DH58">
        <v>0</v>
      </c>
      <c r="DJ58" s="6">
        <v>0</v>
      </c>
      <c r="DK58" s="7">
        <v>0</v>
      </c>
      <c r="DL58">
        <v>0</v>
      </c>
      <c r="DN58" s="6">
        <v>0</v>
      </c>
      <c r="DO58" s="7">
        <v>0</v>
      </c>
      <c r="DP58">
        <v>0</v>
      </c>
      <c r="DR58" s="6">
        <v>0</v>
      </c>
      <c r="DS58" s="7">
        <v>0</v>
      </c>
      <c r="DT58">
        <v>0</v>
      </c>
      <c r="DV58" s="6">
        <v>0</v>
      </c>
      <c r="DW58" s="7">
        <v>0</v>
      </c>
      <c r="DX58">
        <v>0</v>
      </c>
      <c r="DZ58" s="6">
        <v>0</v>
      </c>
      <c r="EA58" s="7">
        <v>0</v>
      </c>
      <c r="EB58">
        <v>0</v>
      </c>
      <c r="ED58" s="6">
        <v>0</v>
      </c>
      <c r="EE58" s="7">
        <v>0</v>
      </c>
      <c r="EF58">
        <v>0</v>
      </c>
      <c r="EH58" s="6">
        <v>0</v>
      </c>
      <c r="EI58" s="7">
        <v>0</v>
      </c>
      <c r="EJ58">
        <v>0</v>
      </c>
      <c r="EL58" s="6">
        <v>0</v>
      </c>
      <c r="EM58" s="7">
        <v>0</v>
      </c>
      <c r="EN58">
        <v>0</v>
      </c>
      <c r="EP58" s="6">
        <v>0</v>
      </c>
      <c r="EQ58" s="7">
        <v>0</v>
      </c>
      <c r="ER58">
        <v>0</v>
      </c>
      <c r="ET58" s="6">
        <v>0</v>
      </c>
      <c r="EU58" s="7">
        <v>0</v>
      </c>
      <c r="EV58">
        <v>0</v>
      </c>
      <c r="EX58" s="6">
        <v>0</v>
      </c>
      <c r="EY58" s="7">
        <v>0</v>
      </c>
      <c r="EZ58">
        <v>0</v>
      </c>
    </row>
    <row r="59" spans="1:156" ht="15" thickBot="1" thickTop="1">
      <c r="A59" s="5">
        <v>57</v>
      </c>
      <c r="B59" s="6">
        <v>13.4081294079412</v>
      </c>
      <c r="C59" s="7">
        <v>0</v>
      </c>
      <c r="D59">
        <v>13.4081294079412</v>
      </c>
      <c r="F59" s="6">
        <v>13.4081294079412</v>
      </c>
      <c r="G59" s="7">
        <v>0</v>
      </c>
      <c r="H59">
        <v>13.4081294079412</v>
      </c>
      <c r="I59" s="8"/>
      <c r="J59" s="6">
        <v>10.5926827197525</v>
      </c>
      <c r="K59" s="20">
        <v>10.005644775247</v>
      </c>
      <c r="L59" s="8">
        <v>20.5983274949995</v>
      </c>
      <c r="M59" s="8">
        <f t="shared" si="0"/>
        <v>1.4529202146329063</v>
      </c>
      <c r="N59" s="6">
        <v>9.53421931337966</v>
      </c>
      <c r="O59" s="20">
        <v>5.21688805512464</v>
      </c>
      <c r="P59" s="8">
        <v>14.7511073685043</v>
      </c>
      <c r="Q59" s="8">
        <f t="shared" si="1"/>
        <v>1.6201837382314028</v>
      </c>
      <c r="R59" s="6">
        <v>7.98538810738665</v>
      </c>
      <c r="S59" s="20">
        <v>2.49340515629073</v>
      </c>
      <c r="T59" s="8">
        <v>10.4787932636774</v>
      </c>
      <c r="U59" s="8">
        <f t="shared" si="2"/>
        <v>0.060139976321944254</v>
      </c>
      <c r="V59" s="6">
        <v>8.01036992236483</v>
      </c>
      <c r="W59" s="20">
        <v>1.57912797927001</v>
      </c>
      <c r="X59" s="8">
        <v>9.58949790163484</v>
      </c>
      <c r="Y59">
        <f t="shared" si="3"/>
        <v>0.3786956636219153</v>
      </c>
      <c r="Z59" s="6">
        <v>6.85612124083957</v>
      </c>
      <c r="AA59" s="20">
        <v>1.38062123958944</v>
      </c>
      <c r="AB59" s="8">
        <v>8.23674248042901</v>
      </c>
      <c r="AC59">
        <f t="shared" si="4"/>
        <v>0.008157388849476031</v>
      </c>
      <c r="AD59" s="6">
        <v>6.82005069881145</v>
      </c>
      <c r="AE59" s="20">
        <v>1.00147037286351</v>
      </c>
      <c r="AF59" s="8">
        <v>7.82152107167496</v>
      </c>
      <c r="AG59">
        <f t="shared" si="5"/>
        <v>4.867402865239137E-05</v>
      </c>
      <c r="AH59" s="6">
        <v>6.3609027817842</v>
      </c>
      <c r="AI59" s="20">
        <v>0.436797043854377</v>
      </c>
      <c r="AJ59" s="8">
        <v>6.79769982563858</v>
      </c>
      <c r="AK59">
        <f t="shared" si="6"/>
        <v>0.3886797579785992</v>
      </c>
      <c r="AL59" s="6">
        <v>6.24561458754008</v>
      </c>
      <c r="AM59" s="19">
        <v>0.0641942550330805</v>
      </c>
      <c r="AN59" s="8">
        <v>6.30980884257316</v>
      </c>
      <c r="AO59">
        <f t="shared" si="7"/>
        <v>1.1065849210310421</v>
      </c>
      <c r="AP59" s="6">
        <v>0</v>
      </c>
      <c r="AQ59" s="7">
        <v>0</v>
      </c>
      <c r="AR59" s="8">
        <v>0</v>
      </c>
      <c r="AT59" s="6">
        <v>0</v>
      </c>
      <c r="AU59" s="7">
        <v>0</v>
      </c>
      <c r="AV59">
        <v>0</v>
      </c>
      <c r="AX59" s="6">
        <v>0</v>
      </c>
      <c r="AY59" s="7">
        <v>0</v>
      </c>
      <c r="AZ59">
        <v>0</v>
      </c>
      <c r="BB59" s="6">
        <v>0</v>
      </c>
      <c r="BC59" s="7">
        <v>0</v>
      </c>
      <c r="BD59">
        <v>0</v>
      </c>
      <c r="BF59" s="6">
        <v>0</v>
      </c>
      <c r="BG59" s="7">
        <v>0</v>
      </c>
      <c r="BH59">
        <v>0</v>
      </c>
      <c r="BJ59" s="6">
        <v>0</v>
      </c>
      <c r="BK59" s="7">
        <v>0</v>
      </c>
      <c r="BL59">
        <v>0</v>
      </c>
      <c r="BN59" s="6">
        <v>0</v>
      </c>
      <c r="BO59" s="7">
        <v>0</v>
      </c>
      <c r="BP59">
        <v>0</v>
      </c>
      <c r="BR59" s="6">
        <v>0</v>
      </c>
      <c r="BS59" s="7">
        <v>0</v>
      </c>
      <c r="BT59">
        <v>0</v>
      </c>
      <c r="BV59" s="6">
        <v>0</v>
      </c>
      <c r="BW59" s="7">
        <v>0</v>
      </c>
      <c r="BX59">
        <v>0</v>
      </c>
      <c r="BZ59" s="6">
        <v>0</v>
      </c>
      <c r="CA59" s="7">
        <v>0</v>
      </c>
      <c r="CB59">
        <v>0</v>
      </c>
      <c r="CD59" s="6">
        <v>0</v>
      </c>
      <c r="CE59" s="7">
        <v>0</v>
      </c>
      <c r="CF59">
        <v>0</v>
      </c>
      <c r="CH59" s="6">
        <v>0</v>
      </c>
      <c r="CI59" s="7">
        <v>0</v>
      </c>
      <c r="CJ59">
        <v>0</v>
      </c>
      <c r="CL59" s="6">
        <v>0</v>
      </c>
      <c r="CM59" s="7">
        <v>0</v>
      </c>
      <c r="CN59">
        <v>0</v>
      </c>
      <c r="CP59" s="6">
        <v>0</v>
      </c>
      <c r="CQ59" s="7">
        <v>0</v>
      </c>
      <c r="CR59">
        <v>0</v>
      </c>
      <c r="CT59" s="6">
        <v>0</v>
      </c>
      <c r="CU59" s="7">
        <v>0</v>
      </c>
      <c r="CV59">
        <v>0</v>
      </c>
      <c r="CX59" s="6">
        <v>0</v>
      </c>
      <c r="CY59" s="7">
        <v>0</v>
      </c>
      <c r="CZ59">
        <v>0</v>
      </c>
      <c r="DB59" s="6">
        <v>0</v>
      </c>
      <c r="DC59" s="7">
        <v>0</v>
      </c>
      <c r="DD59">
        <v>0</v>
      </c>
      <c r="DF59" s="6">
        <v>0</v>
      </c>
      <c r="DG59" s="7">
        <v>0</v>
      </c>
      <c r="DH59">
        <v>0</v>
      </c>
      <c r="DJ59" s="6">
        <v>0</v>
      </c>
      <c r="DK59" s="7">
        <v>0</v>
      </c>
      <c r="DL59">
        <v>0</v>
      </c>
      <c r="DN59" s="6">
        <v>0</v>
      </c>
      <c r="DO59" s="7">
        <v>0</v>
      </c>
      <c r="DP59">
        <v>0</v>
      </c>
      <c r="DR59" s="6">
        <v>0</v>
      </c>
      <c r="DS59" s="7">
        <v>0</v>
      </c>
      <c r="DT59">
        <v>0</v>
      </c>
      <c r="DV59" s="6">
        <v>0</v>
      </c>
      <c r="DW59" s="7">
        <v>0</v>
      </c>
      <c r="DX59">
        <v>0</v>
      </c>
      <c r="DZ59" s="6">
        <v>0</v>
      </c>
      <c r="EA59" s="7">
        <v>0</v>
      </c>
      <c r="EB59">
        <v>0</v>
      </c>
      <c r="ED59" s="6">
        <v>0</v>
      </c>
      <c r="EE59" s="7">
        <v>0</v>
      </c>
      <c r="EF59">
        <v>0</v>
      </c>
      <c r="EH59" s="6">
        <v>0</v>
      </c>
      <c r="EI59" s="7">
        <v>0</v>
      </c>
      <c r="EJ59">
        <v>0</v>
      </c>
      <c r="EL59" s="6">
        <v>0</v>
      </c>
      <c r="EM59" s="7">
        <v>0</v>
      </c>
      <c r="EN59">
        <v>0</v>
      </c>
      <c r="EP59" s="6">
        <v>0</v>
      </c>
      <c r="EQ59" s="7">
        <v>0</v>
      </c>
      <c r="ER59">
        <v>0</v>
      </c>
      <c r="ET59" s="6">
        <v>0</v>
      </c>
      <c r="EU59" s="7">
        <v>0</v>
      </c>
      <c r="EV59">
        <v>0</v>
      </c>
      <c r="EX59" s="6">
        <v>0</v>
      </c>
      <c r="EY59" s="7">
        <v>0</v>
      </c>
      <c r="EZ59">
        <v>0</v>
      </c>
    </row>
    <row r="60" spans="1:156" ht="15" thickBot="1" thickTop="1">
      <c r="A60" s="5">
        <v>58</v>
      </c>
      <c r="B60" s="6">
        <v>13.4081294079412</v>
      </c>
      <c r="C60" s="7">
        <v>0</v>
      </c>
      <c r="D60">
        <v>13.4081294079412</v>
      </c>
      <c r="F60" s="6">
        <v>13.4081294079412</v>
      </c>
      <c r="G60" s="7">
        <v>0</v>
      </c>
      <c r="H60">
        <v>13.4081294079412</v>
      </c>
      <c r="I60" s="8"/>
      <c r="J60" s="6">
        <v>11.8280515874623</v>
      </c>
      <c r="K60" s="20">
        <v>11.9093170258583</v>
      </c>
      <c r="L60" s="8">
        <v>23.7373686133206</v>
      </c>
      <c r="M60" s="8">
        <f t="shared" si="0"/>
        <v>18.87392013905826</v>
      </c>
      <c r="N60" s="6">
        <v>8.82101470290517</v>
      </c>
      <c r="O60" s="20">
        <v>4.22323347154319</v>
      </c>
      <c r="P60" s="8">
        <v>13.0442481744484</v>
      </c>
      <c r="Q60" s="8">
        <f t="shared" si="1"/>
        <v>0.18835149577746735</v>
      </c>
      <c r="R60" s="6">
        <v>7.17004501686541</v>
      </c>
      <c r="S60" s="20">
        <v>2.0685832478512</v>
      </c>
      <c r="T60" s="8">
        <v>9.23862826471661</v>
      </c>
      <c r="U60" s="8">
        <f t="shared" si="2"/>
        <v>0.9898866315037468</v>
      </c>
      <c r="V60" s="6">
        <v>7.24278322269267</v>
      </c>
      <c r="W60" s="20">
        <v>1.79389602999107</v>
      </c>
      <c r="X60" s="8">
        <v>9.03667925268375</v>
      </c>
      <c r="Y60">
        <f t="shared" si="3"/>
        <v>0.003914239760161558</v>
      </c>
      <c r="Z60" s="6">
        <v>7.10982849974961</v>
      </c>
      <c r="AA60" s="20">
        <v>1.10382614130142</v>
      </c>
      <c r="AB60" s="8">
        <v>8.21365464105103</v>
      </c>
      <c r="AC60">
        <f t="shared" si="4"/>
        <v>0.012860944330466225</v>
      </c>
      <c r="AD60" s="6">
        <v>5.10576481791312</v>
      </c>
      <c r="AE60" s="20">
        <v>0.18236098014418</v>
      </c>
      <c r="AF60" s="8">
        <v>5.28812579805729</v>
      </c>
      <c r="AG60">
        <f t="shared" si="5"/>
        <v>6.453489649921032</v>
      </c>
      <c r="AH60" s="6">
        <v>3.45614062710337</v>
      </c>
      <c r="AI60" s="20">
        <v>0.167718690130273</v>
      </c>
      <c r="AJ60" s="8">
        <v>3.62385931723364</v>
      </c>
      <c r="AK60">
        <f t="shared" si="6"/>
        <v>14.419353416939451</v>
      </c>
      <c r="AL60" s="6">
        <v>2.16992500144231</v>
      </c>
      <c r="AM60" s="21">
        <v>0.479676652206716</v>
      </c>
      <c r="AN60" s="8">
        <v>2.64960165364903</v>
      </c>
      <c r="AO60">
        <f t="shared" si="7"/>
        <v>22.204363191634904</v>
      </c>
      <c r="AP60" s="6">
        <v>3.98763611383548</v>
      </c>
      <c r="AQ60" s="19">
        <v>0.11152766152176</v>
      </c>
      <c r="AR60" s="8">
        <v>4.09916377535724</v>
      </c>
      <c r="AS60">
        <f t="shared" si="8"/>
        <v>8.04625916981047</v>
      </c>
      <c r="AT60" s="6">
        <v>2.75488750216347</v>
      </c>
      <c r="AU60" s="7">
        <v>0</v>
      </c>
      <c r="AV60">
        <v>2.75488750216347</v>
      </c>
      <c r="AX60" s="6">
        <v>2.75488750216347</v>
      </c>
      <c r="AY60" s="7">
        <v>0</v>
      </c>
      <c r="AZ60">
        <v>2.75488750216347</v>
      </c>
      <c r="BB60" s="6">
        <v>2.75488750216347</v>
      </c>
      <c r="BC60" s="7">
        <v>0</v>
      </c>
      <c r="BD60">
        <v>2.75488750216347</v>
      </c>
      <c r="BF60" s="6">
        <v>0</v>
      </c>
      <c r="BG60" s="7">
        <v>0</v>
      </c>
      <c r="BH60">
        <v>0</v>
      </c>
      <c r="BJ60" s="6">
        <v>0</v>
      </c>
      <c r="BK60" s="7">
        <v>0</v>
      </c>
      <c r="BL60">
        <v>0</v>
      </c>
      <c r="BN60" s="6">
        <v>0</v>
      </c>
      <c r="BO60" s="7">
        <v>0</v>
      </c>
      <c r="BP60">
        <v>0</v>
      </c>
      <c r="BR60" s="6">
        <v>0</v>
      </c>
      <c r="BS60" s="7">
        <v>0</v>
      </c>
      <c r="BT60">
        <v>0</v>
      </c>
      <c r="BV60" s="6">
        <v>6.06315833669873</v>
      </c>
      <c r="BW60" s="7">
        <v>0</v>
      </c>
      <c r="BX60">
        <v>6.06315833669873</v>
      </c>
      <c r="BZ60" s="6">
        <v>0</v>
      </c>
      <c r="CA60" s="7">
        <v>0</v>
      </c>
      <c r="CB60">
        <v>0</v>
      </c>
      <c r="CD60" s="6">
        <v>0</v>
      </c>
      <c r="CE60" s="7">
        <v>0</v>
      </c>
      <c r="CF60">
        <v>0</v>
      </c>
      <c r="CH60" s="6">
        <v>0</v>
      </c>
      <c r="CI60" s="7">
        <v>0</v>
      </c>
      <c r="CJ60">
        <v>0</v>
      </c>
      <c r="CL60" s="6">
        <v>0</v>
      </c>
      <c r="CM60" s="7">
        <v>0</v>
      </c>
      <c r="CN60">
        <v>0</v>
      </c>
      <c r="CP60" s="6">
        <v>0</v>
      </c>
      <c r="CQ60" s="7">
        <v>0</v>
      </c>
      <c r="CR60">
        <v>0</v>
      </c>
      <c r="CT60" s="6">
        <v>0</v>
      </c>
      <c r="CU60" s="7">
        <v>0</v>
      </c>
      <c r="CV60">
        <v>0</v>
      </c>
      <c r="CX60" s="6">
        <v>0</v>
      </c>
      <c r="CY60" s="7">
        <v>0</v>
      </c>
      <c r="CZ60">
        <v>0</v>
      </c>
      <c r="DB60" s="6">
        <v>0</v>
      </c>
      <c r="DC60" s="7">
        <v>0</v>
      </c>
      <c r="DD60">
        <v>0</v>
      </c>
      <c r="DF60" s="6">
        <v>0</v>
      </c>
      <c r="DG60" s="7">
        <v>0</v>
      </c>
      <c r="DH60">
        <v>0</v>
      </c>
      <c r="DJ60" s="6">
        <v>0</v>
      </c>
      <c r="DK60" s="7">
        <v>0</v>
      </c>
      <c r="DL60">
        <v>0</v>
      </c>
      <c r="DN60" s="6">
        <v>0</v>
      </c>
      <c r="DO60" s="7">
        <v>0</v>
      </c>
      <c r="DP60">
        <v>0</v>
      </c>
      <c r="DR60" s="6">
        <v>0</v>
      </c>
      <c r="DS60" s="7">
        <v>0</v>
      </c>
      <c r="DT60">
        <v>0</v>
      </c>
      <c r="DV60" s="6">
        <v>0</v>
      </c>
      <c r="DW60" s="7">
        <v>0</v>
      </c>
      <c r="DX60">
        <v>0</v>
      </c>
      <c r="DZ60" s="6">
        <v>0</v>
      </c>
      <c r="EA60" s="7">
        <v>0</v>
      </c>
      <c r="EB60">
        <v>0</v>
      </c>
      <c r="ED60" s="6">
        <v>0</v>
      </c>
      <c r="EE60" s="7">
        <v>0</v>
      </c>
      <c r="EF60">
        <v>0</v>
      </c>
      <c r="EH60" s="6">
        <v>0</v>
      </c>
      <c r="EI60" s="7">
        <v>0</v>
      </c>
      <c r="EJ60">
        <v>0</v>
      </c>
      <c r="EL60" s="6">
        <v>0</v>
      </c>
      <c r="EM60" s="7">
        <v>0</v>
      </c>
      <c r="EN60">
        <v>0</v>
      </c>
      <c r="EP60" s="6">
        <v>0</v>
      </c>
      <c r="EQ60" s="7">
        <v>0</v>
      </c>
      <c r="ER60">
        <v>0</v>
      </c>
      <c r="ET60" s="6">
        <v>0</v>
      </c>
      <c r="EU60" s="7">
        <v>0</v>
      </c>
      <c r="EV60">
        <v>0</v>
      </c>
      <c r="EX60" s="6">
        <v>0</v>
      </c>
      <c r="EY60" s="7">
        <v>0</v>
      </c>
      <c r="EZ60">
        <v>0</v>
      </c>
    </row>
    <row r="61" spans="1:156" ht="15" thickBot="1" thickTop="1">
      <c r="A61" s="5">
        <v>59</v>
      </c>
      <c r="B61" s="6">
        <v>13.4081294079412</v>
      </c>
      <c r="C61" s="7">
        <v>0</v>
      </c>
      <c r="D61">
        <v>13.4081294079412</v>
      </c>
      <c r="F61" s="6">
        <v>13.4081294079412</v>
      </c>
      <c r="G61" s="7">
        <v>0</v>
      </c>
      <c r="H61">
        <v>13.4081294079412</v>
      </c>
      <c r="I61" s="8"/>
      <c r="J61" s="6">
        <v>10.2934307456124</v>
      </c>
      <c r="K61" s="20">
        <v>5.66709823733367</v>
      </c>
      <c r="L61" s="8">
        <v>15.9605289829461</v>
      </c>
      <c r="M61" s="8">
        <f t="shared" si="0"/>
        <v>11.78155587188508</v>
      </c>
      <c r="N61" s="6">
        <v>9.07655490744941</v>
      </c>
      <c r="O61" s="20">
        <v>4.25898865014252</v>
      </c>
      <c r="P61" s="8">
        <v>13.3355435575919</v>
      </c>
      <c r="Q61" s="8">
        <f t="shared" si="1"/>
        <v>0.020363126645647538</v>
      </c>
      <c r="R61" s="6">
        <v>8.66089325218682</v>
      </c>
      <c r="S61" s="20">
        <v>2.49460488894953</v>
      </c>
      <c r="T61" s="8">
        <v>11.1554981411363</v>
      </c>
      <c r="U61" s="8">
        <f t="shared" si="2"/>
        <v>0.8499722771069939</v>
      </c>
      <c r="V61" s="6">
        <v>7.76125636618397</v>
      </c>
      <c r="W61" s="20">
        <v>1.60706204739342</v>
      </c>
      <c r="X61" s="8">
        <v>9.36831841357739</v>
      </c>
      <c r="Y61">
        <f t="shared" si="3"/>
        <v>0.1553960417312364</v>
      </c>
      <c r="Z61" s="6">
        <v>7.02097781533054</v>
      </c>
      <c r="AA61" s="20">
        <v>0.954402591275433</v>
      </c>
      <c r="AB61" s="8">
        <v>7.97538040660597</v>
      </c>
      <c r="AC61">
        <f t="shared" si="4"/>
        <v>0.1236790601573539</v>
      </c>
      <c r="AD61" s="6">
        <v>7.99855911625101</v>
      </c>
      <c r="AE61" s="20">
        <v>0.729442255120775</v>
      </c>
      <c r="AF61" s="8">
        <v>8.72800137137178</v>
      </c>
      <c r="AG61">
        <f t="shared" si="5"/>
        <v>0.8091067663821535</v>
      </c>
      <c r="AH61" s="6">
        <v>8.81470382246929</v>
      </c>
      <c r="AI61" s="20">
        <v>0.697915265425786</v>
      </c>
      <c r="AJ61" s="8">
        <v>9.51261908789508</v>
      </c>
      <c r="AK61">
        <f t="shared" si="6"/>
        <v>4.374277706777681</v>
      </c>
      <c r="AL61" s="6">
        <v>9.31127812445913</v>
      </c>
      <c r="AM61" s="7">
        <v>0</v>
      </c>
      <c r="AN61" s="8">
        <v>9.31127812445913</v>
      </c>
      <c r="AP61" s="6">
        <v>7.54887239748598</v>
      </c>
      <c r="AQ61" s="20">
        <v>0.646200932541175</v>
      </c>
      <c r="AR61" s="8">
        <v>8.19507333002716</v>
      </c>
      <c r="AS61">
        <f t="shared" si="8"/>
        <v>1.5858784857948054</v>
      </c>
      <c r="AT61" s="6">
        <v>6.63558958802085</v>
      </c>
      <c r="AU61" s="18">
        <v>0.646200932541175</v>
      </c>
      <c r="AV61">
        <v>7.28179052056202</v>
      </c>
      <c r="AW61">
        <f>POWER((AV61-$AV$109),2)</f>
        <v>0.12187276125869537</v>
      </c>
      <c r="AX61" s="6">
        <v>5.78646667051283</v>
      </c>
      <c r="AY61" s="7">
        <v>0</v>
      </c>
      <c r="AZ61">
        <v>5.78646667051283</v>
      </c>
      <c r="BB61" s="6">
        <v>5.78646667051283</v>
      </c>
      <c r="BC61" s="7">
        <v>0</v>
      </c>
      <c r="BD61">
        <v>5.78646667051283</v>
      </c>
      <c r="BF61" s="6">
        <v>5.78646667051283</v>
      </c>
      <c r="BG61" s="7">
        <v>0</v>
      </c>
      <c r="BH61">
        <v>5.78646667051283</v>
      </c>
      <c r="BJ61" s="6">
        <v>5.78646667051283</v>
      </c>
      <c r="BK61" s="7">
        <v>0</v>
      </c>
      <c r="BL61">
        <v>5.78646667051283</v>
      </c>
      <c r="BN61" s="6">
        <v>5.78646667051283</v>
      </c>
      <c r="BO61" s="7">
        <v>0</v>
      </c>
      <c r="BP61">
        <v>5.78646667051283</v>
      </c>
      <c r="BR61" s="6">
        <v>5.78646667051283</v>
      </c>
      <c r="BS61" s="7">
        <v>0</v>
      </c>
      <c r="BT61">
        <v>5.78646667051283</v>
      </c>
      <c r="BV61" s="6">
        <v>0</v>
      </c>
      <c r="BW61" s="7">
        <v>0</v>
      </c>
      <c r="BX61">
        <v>0</v>
      </c>
      <c r="BZ61" s="6">
        <v>0</v>
      </c>
      <c r="CA61" s="7">
        <v>0</v>
      </c>
      <c r="CB61">
        <v>0</v>
      </c>
      <c r="CD61" s="6">
        <v>0</v>
      </c>
      <c r="CE61" s="7">
        <v>0</v>
      </c>
      <c r="CF61">
        <v>0</v>
      </c>
      <c r="CH61" s="6">
        <v>5.64812083741989</v>
      </c>
      <c r="CI61" s="7">
        <v>0</v>
      </c>
      <c r="CJ61">
        <v>5.64812083741989</v>
      </c>
      <c r="CL61" s="6">
        <v>8.03809583790065</v>
      </c>
      <c r="CM61" s="7">
        <v>0</v>
      </c>
      <c r="CN61">
        <v>8.03809583790065</v>
      </c>
      <c r="CP61" s="6">
        <v>0</v>
      </c>
      <c r="CQ61" s="7">
        <v>0</v>
      </c>
      <c r="CR61">
        <v>0</v>
      </c>
      <c r="CT61" s="6">
        <v>0</v>
      </c>
      <c r="CU61" s="7">
        <v>0</v>
      </c>
      <c r="CV61">
        <v>0</v>
      </c>
      <c r="CX61" s="6">
        <v>0</v>
      </c>
      <c r="CY61" s="7">
        <v>0</v>
      </c>
      <c r="CZ61">
        <v>0</v>
      </c>
      <c r="DB61" s="6">
        <v>0</v>
      </c>
      <c r="DC61" s="7">
        <v>0</v>
      </c>
      <c r="DD61">
        <v>0</v>
      </c>
      <c r="DF61" s="6">
        <v>0</v>
      </c>
      <c r="DG61" s="7">
        <v>0</v>
      </c>
      <c r="DH61">
        <v>0</v>
      </c>
      <c r="DJ61" s="6">
        <v>0</v>
      </c>
      <c r="DK61" s="7">
        <v>0</v>
      </c>
      <c r="DL61">
        <v>0</v>
      </c>
      <c r="DN61" s="6">
        <v>0</v>
      </c>
      <c r="DO61" s="7">
        <v>0</v>
      </c>
      <c r="DP61">
        <v>0</v>
      </c>
      <c r="DR61" s="6">
        <v>0</v>
      </c>
      <c r="DS61" s="7">
        <v>0</v>
      </c>
      <c r="DT61">
        <v>0</v>
      </c>
      <c r="DV61" s="6">
        <v>0</v>
      </c>
      <c r="DW61" s="7">
        <v>0</v>
      </c>
      <c r="DX61">
        <v>0</v>
      </c>
      <c r="DZ61" s="6">
        <v>0</v>
      </c>
      <c r="EA61" s="7">
        <v>0</v>
      </c>
      <c r="EB61">
        <v>0</v>
      </c>
      <c r="ED61" s="6">
        <v>0</v>
      </c>
      <c r="EE61" s="7">
        <v>0</v>
      </c>
      <c r="EF61">
        <v>0</v>
      </c>
      <c r="EH61" s="6">
        <v>0</v>
      </c>
      <c r="EI61" s="7">
        <v>0</v>
      </c>
      <c r="EJ61">
        <v>0</v>
      </c>
      <c r="EL61" s="6">
        <v>0</v>
      </c>
      <c r="EM61" s="7">
        <v>0</v>
      </c>
      <c r="EN61">
        <v>0</v>
      </c>
      <c r="EP61" s="6">
        <v>0</v>
      </c>
      <c r="EQ61" s="7">
        <v>0</v>
      </c>
      <c r="ER61">
        <v>0</v>
      </c>
      <c r="ET61" s="6">
        <v>0</v>
      </c>
      <c r="EU61" s="7">
        <v>0</v>
      </c>
      <c r="EV61">
        <v>0</v>
      </c>
      <c r="EX61" s="6">
        <v>0</v>
      </c>
      <c r="EY61" s="7">
        <v>0</v>
      </c>
      <c r="EZ61">
        <v>0</v>
      </c>
    </row>
    <row r="62" spans="1:156" ht="15" thickBot="1" thickTop="1">
      <c r="A62" s="5">
        <v>60</v>
      </c>
      <c r="B62" s="6">
        <v>13.4081294079412</v>
      </c>
      <c r="C62" s="7">
        <v>0</v>
      </c>
      <c r="D62">
        <v>13.4081294079412</v>
      </c>
      <c r="F62" s="6">
        <v>12.0536333771458</v>
      </c>
      <c r="G62" s="18">
        <v>2.47714280013394</v>
      </c>
      <c r="H62">
        <v>14.5307761772797</v>
      </c>
      <c r="I62" s="8">
        <f>POWER((H62-$H$109),2)</f>
        <v>8.801904388703626</v>
      </c>
      <c r="J62" s="6">
        <v>10.6804531442689</v>
      </c>
      <c r="K62" s="20">
        <v>7.32979771712501</v>
      </c>
      <c r="L62" s="8">
        <v>18.0102508613939</v>
      </c>
      <c r="M62" s="8">
        <f t="shared" si="0"/>
        <v>1.9118737599488886</v>
      </c>
      <c r="N62" s="6">
        <v>8.98298883297027</v>
      </c>
      <c r="O62" s="20">
        <v>4.43614840642216</v>
      </c>
      <c r="P62" s="8">
        <v>13.4191372393924</v>
      </c>
      <c r="Q62" s="8">
        <f t="shared" si="1"/>
        <v>0.003493489189944509</v>
      </c>
      <c r="R62" s="6">
        <v>8.54523328529139</v>
      </c>
      <c r="S62" s="20">
        <v>2.10532880448036</v>
      </c>
      <c r="T62" s="8">
        <v>10.6505620897718</v>
      </c>
      <c r="U62" s="8">
        <f t="shared" si="2"/>
        <v>0.1738918017446431</v>
      </c>
      <c r="V62" s="6">
        <v>8.0696308899677</v>
      </c>
      <c r="W62" s="20">
        <v>0.911446168582104</v>
      </c>
      <c r="X62" s="8">
        <v>8.98107705854981</v>
      </c>
      <c r="Y62">
        <f t="shared" si="3"/>
        <v>4.846514570867333E-05</v>
      </c>
      <c r="Z62" s="6">
        <v>4.98317262213829</v>
      </c>
      <c r="AA62" s="20">
        <v>1.15621734765682</v>
      </c>
      <c r="AB62" s="8">
        <v>6.13938996979511</v>
      </c>
      <c r="AC62">
        <f t="shared" si="4"/>
        <v>4.78590341909566</v>
      </c>
      <c r="AD62" s="6">
        <v>5.26817083645834</v>
      </c>
      <c r="AE62" s="20">
        <v>0.275000167216736</v>
      </c>
      <c r="AF62" s="8">
        <v>5.54317100367508</v>
      </c>
      <c r="AG62">
        <f t="shared" si="5"/>
        <v>5.222718333603188</v>
      </c>
      <c r="AH62" s="6">
        <v>4.66185500278847</v>
      </c>
      <c r="AI62" s="20">
        <v>0.222686613780695</v>
      </c>
      <c r="AJ62" s="8">
        <v>4.88454161656917</v>
      </c>
      <c r="AK62">
        <f t="shared" si="6"/>
        <v>6.4343399314720635</v>
      </c>
      <c r="AL62" s="6">
        <v>4.27694271103767</v>
      </c>
      <c r="AM62" s="19">
        <v>0.557838069575514</v>
      </c>
      <c r="AN62" s="8">
        <v>4.83478078061318</v>
      </c>
      <c r="AO62">
        <f t="shared" si="7"/>
        <v>6.38558477971539</v>
      </c>
      <c r="AP62" s="6">
        <v>3.0882208354968</v>
      </c>
      <c r="AQ62" s="21">
        <v>0.268487381150089</v>
      </c>
      <c r="AR62" s="8">
        <v>3.35670821664689</v>
      </c>
      <c r="AS62">
        <f t="shared" si="8"/>
        <v>12.809587730349277</v>
      </c>
      <c r="AT62" s="6">
        <v>6.1764416709936</v>
      </c>
      <c r="AU62" s="7">
        <v>0</v>
      </c>
      <c r="AV62">
        <v>6.1764416709936</v>
      </c>
      <c r="AX62" s="6">
        <v>0</v>
      </c>
      <c r="AY62" s="7">
        <v>0</v>
      </c>
      <c r="AZ62">
        <v>0</v>
      </c>
      <c r="BB62" s="6">
        <v>0</v>
      </c>
      <c r="BC62" s="7">
        <v>0</v>
      </c>
      <c r="BD62">
        <v>0</v>
      </c>
      <c r="BF62" s="6">
        <v>0</v>
      </c>
      <c r="BG62" s="7">
        <v>0</v>
      </c>
      <c r="BH62">
        <v>0</v>
      </c>
      <c r="BJ62" s="6">
        <v>0</v>
      </c>
      <c r="BK62" s="7">
        <v>0</v>
      </c>
      <c r="BL62">
        <v>0</v>
      </c>
      <c r="BN62" s="6">
        <v>0</v>
      </c>
      <c r="BO62" s="7">
        <v>0</v>
      </c>
      <c r="BP62">
        <v>0</v>
      </c>
      <c r="BR62" s="6">
        <v>0</v>
      </c>
      <c r="BS62" s="7">
        <v>0</v>
      </c>
      <c r="BT62">
        <v>0</v>
      </c>
      <c r="BV62" s="6">
        <v>0</v>
      </c>
      <c r="BW62" s="7">
        <v>0</v>
      </c>
      <c r="BX62">
        <v>0</v>
      </c>
      <c r="BZ62" s="6">
        <v>0</v>
      </c>
      <c r="CA62" s="7">
        <v>0</v>
      </c>
      <c r="CB62">
        <v>0</v>
      </c>
      <c r="CD62" s="6">
        <v>0</v>
      </c>
      <c r="CE62" s="7">
        <v>0</v>
      </c>
      <c r="CF62">
        <v>0</v>
      </c>
      <c r="CH62" s="6">
        <v>0</v>
      </c>
      <c r="CI62" s="7">
        <v>0</v>
      </c>
      <c r="CJ62">
        <v>0</v>
      </c>
      <c r="CL62" s="6">
        <v>0</v>
      </c>
      <c r="CM62" s="7">
        <v>0</v>
      </c>
      <c r="CN62">
        <v>0</v>
      </c>
      <c r="CP62" s="6">
        <v>0</v>
      </c>
      <c r="CQ62" s="7">
        <v>0</v>
      </c>
      <c r="CR62">
        <v>0</v>
      </c>
      <c r="CT62" s="6">
        <v>0</v>
      </c>
      <c r="CU62" s="7">
        <v>0</v>
      </c>
      <c r="CV62">
        <v>0</v>
      </c>
      <c r="CX62" s="6">
        <v>0</v>
      </c>
      <c r="CY62" s="7">
        <v>0</v>
      </c>
      <c r="CZ62">
        <v>0</v>
      </c>
      <c r="DB62" s="6">
        <v>0</v>
      </c>
      <c r="DC62" s="7">
        <v>0</v>
      </c>
      <c r="DD62">
        <v>0</v>
      </c>
      <c r="DF62" s="6">
        <v>0</v>
      </c>
      <c r="DG62" s="7">
        <v>0</v>
      </c>
      <c r="DH62">
        <v>0</v>
      </c>
      <c r="DJ62" s="6">
        <v>0</v>
      </c>
      <c r="DK62" s="7">
        <v>0</v>
      </c>
      <c r="DL62">
        <v>0</v>
      </c>
      <c r="DN62" s="6">
        <v>0</v>
      </c>
      <c r="DO62" s="7">
        <v>0</v>
      </c>
      <c r="DP62">
        <v>0</v>
      </c>
      <c r="DR62" s="6">
        <v>0</v>
      </c>
      <c r="DS62" s="7">
        <v>0</v>
      </c>
      <c r="DT62">
        <v>0</v>
      </c>
      <c r="DV62" s="6">
        <v>0</v>
      </c>
      <c r="DW62" s="7">
        <v>0</v>
      </c>
      <c r="DX62">
        <v>0</v>
      </c>
      <c r="DZ62" s="6">
        <v>0</v>
      </c>
      <c r="EA62" s="7">
        <v>0</v>
      </c>
      <c r="EB62">
        <v>0</v>
      </c>
      <c r="ED62" s="6">
        <v>0</v>
      </c>
      <c r="EE62" s="7">
        <v>0</v>
      </c>
      <c r="EF62">
        <v>0</v>
      </c>
      <c r="EH62" s="6">
        <v>0</v>
      </c>
      <c r="EI62" s="7">
        <v>0</v>
      </c>
      <c r="EJ62">
        <v>0</v>
      </c>
      <c r="EL62" s="6">
        <v>0</v>
      </c>
      <c r="EM62" s="7">
        <v>0</v>
      </c>
      <c r="EN62">
        <v>0</v>
      </c>
      <c r="EP62" s="6">
        <v>0</v>
      </c>
      <c r="EQ62" s="7">
        <v>0</v>
      </c>
      <c r="ER62">
        <v>0</v>
      </c>
      <c r="ET62" s="6">
        <v>0</v>
      </c>
      <c r="EU62" s="7">
        <v>0</v>
      </c>
      <c r="EV62">
        <v>0</v>
      </c>
      <c r="EX62" s="6">
        <v>0</v>
      </c>
      <c r="EY62" s="7">
        <v>0</v>
      </c>
      <c r="EZ62">
        <v>0</v>
      </c>
    </row>
    <row r="63" spans="1:156" ht="15" thickBot="1" thickTop="1">
      <c r="A63" s="5">
        <v>61</v>
      </c>
      <c r="B63" s="6">
        <v>13.4081294079412</v>
      </c>
      <c r="C63" s="7">
        <v>0</v>
      </c>
      <c r="D63">
        <v>13.4081294079412</v>
      </c>
      <c r="F63" s="6">
        <v>13.4081294079412</v>
      </c>
      <c r="G63" s="7">
        <v>0</v>
      </c>
      <c r="H63">
        <v>13.4081294079412</v>
      </c>
      <c r="I63" s="8"/>
      <c r="J63" s="6">
        <v>12.1133626801663</v>
      </c>
      <c r="K63" s="20">
        <v>11.9905828315994</v>
      </c>
      <c r="L63" s="8">
        <v>24.1039455117656</v>
      </c>
      <c r="M63" s="8">
        <f t="shared" si="0"/>
        <v>22.193421295414936</v>
      </c>
      <c r="N63" s="6">
        <v>9.08274874581909</v>
      </c>
      <c r="O63" s="20">
        <v>4.27673317219477</v>
      </c>
      <c r="P63" s="8">
        <v>13.3594819180139</v>
      </c>
      <c r="Q63" s="8">
        <f t="shared" si="1"/>
        <v>0.014104191084148121</v>
      </c>
      <c r="R63" s="6">
        <v>7.46425382433597</v>
      </c>
      <c r="S63" s="20">
        <v>2.29809417464938</v>
      </c>
      <c r="T63" s="8">
        <v>9.76234799898534</v>
      </c>
      <c r="U63" s="8">
        <f t="shared" si="2"/>
        <v>0.2220395533808154</v>
      </c>
      <c r="V63" s="6">
        <v>7.52349389082302</v>
      </c>
      <c r="W63" s="20">
        <v>1.51974062613635</v>
      </c>
      <c r="X63" s="8">
        <v>9.04323451695937</v>
      </c>
      <c r="Y63">
        <f t="shared" si="3"/>
        <v>0.004777456856097779</v>
      </c>
      <c r="Z63" s="6">
        <v>7.72606545360244</v>
      </c>
      <c r="AA63" s="20">
        <v>1.65130074196584</v>
      </c>
      <c r="AB63" s="8">
        <v>9.37736619556827</v>
      </c>
      <c r="AC63">
        <f t="shared" si="4"/>
        <v>1.1031415402567313</v>
      </c>
      <c r="AD63" s="6">
        <v>7.6090229194311</v>
      </c>
      <c r="AE63" s="20">
        <v>1.54017501993253</v>
      </c>
      <c r="AF63" s="8">
        <v>9.14919793936363</v>
      </c>
      <c r="AG63">
        <f t="shared" si="5"/>
        <v>1.744248992418645</v>
      </c>
      <c r="AH63" s="6">
        <v>7.36641667147437</v>
      </c>
      <c r="AI63" s="20">
        <v>1.80072609920545</v>
      </c>
      <c r="AJ63" s="8">
        <v>9.16714277067982</v>
      </c>
      <c r="AK63">
        <f t="shared" si="6"/>
        <v>3.048519774462815</v>
      </c>
      <c r="AL63" s="6">
        <v>9.12631667339746</v>
      </c>
      <c r="AM63" s="21">
        <v>1.07021334340488</v>
      </c>
      <c r="AN63" s="8">
        <v>10.1965300168023</v>
      </c>
      <c r="AO63">
        <f t="shared" si="7"/>
        <v>8.035965017871291</v>
      </c>
      <c r="AP63" s="6">
        <v>11.4095250091346</v>
      </c>
      <c r="AQ63" s="7">
        <v>0</v>
      </c>
      <c r="AR63" s="8">
        <v>11.4095250091346</v>
      </c>
      <c r="AT63" s="6">
        <v>0</v>
      </c>
      <c r="AU63" s="7">
        <v>0</v>
      </c>
      <c r="AV63">
        <v>0</v>
      </c>
      <c r="AX63" s="6">
        <v>0</v>
      </c>
      <c r="AY63" s="7">
        <v>0</v>
      </c>
      <c r="AZ63">
        <v>0</v>
      </c>
      <c r="BB63" s="6">
        <v>0</v>
      </c>
      <c r="BC63" s="7">
        <v>0</v>
      </c>
      <c r="BD63">
        <v>0</v>
      </c>
      <c r="BF63" s="6">
        <v>0</v>
      </c>
      <c r="BG63" s="7">
        <v>0</v>
      </c>
      <c r="BH63">
        <v>0</v>
      </c>
      <c r="BJ63" s="6">
        <v>0</v>
      </c>
      <c r="BK63" s="7">
        <v>0</v>
      </c>
      <c r="BL63">
        <v>0</v>
      </c>
      <c r="BN63" s="6">
        <v>0</v>
      </c>
      <c r="BO63" s="7">
        <v>0</v>
      </c>
      <c r="BP63">
        <v>0</v>
      </c>
      <c r="BR63" s="6">
        <v>0</v>
      </c>
      <c r="BS63" s="7">
        <v>0</v>
      </c>
      <c r="BT63">
        <v>0</v>
      </c>
      <c r="BV63" s="6">
        <v>0</v>
      </c>
      <c r="BW63" s="7">
        <v>0</v>
      </c>
      <c r="BX63">
        <v>0</v>
      </c>
      <c r="BZ63" s="6">
        <v>0</v>
      </c>
      <c r="CA63" s="7">
        <v>0</v>
      </c>
      <c r="CB63">
        <v>0</v>
      </c>
      <c r="CD63" s="6">
        <v>0</v>
      </c>
      <c r="CE63" s="7">
        <v>0</v>
      </c>
      <c r="CF63">
        <v>0</v>
      </c>
      <c r="CH63" s="6">
        <v>0</v>
      </c>
      <c r="CI63" s="7">
        <v>0</v>
      </c>
      <c r="CJ63">
        <v>0</v>
      </c>
      <c r="CL63" s="6">
        <v>0</v>
      </c>
      <c r="CM63" s="7">
        <v>0</v>
      </c>
      <c r="CN63">
        <v>0</v>
      </c>
      <c r="CP63" s="6">
        <v>0</v>
      </c>
      <c r="CQ63" s="7">
        <v>0</v>
      </c>
      <c r="CR63">
        <v>0</v>
      </c>
      <c r="CT63" s="6">
        <v>0</v>
      </c>
      <c r="CU63" s="7">
        <v>0</v>
      </c>
      <c r="CV63">
        <v>0</v>
      </c>
      <c r="CX63" s="6">
        <v>0</v>
      </c>
      <c r="CY63" s="7">
        <v>0</v>
      </c>
      <c r="CZ63">
        <v>0</v>
      </c>
      <c r="DB63" s="6">
        <v>0</v>
      </c>
      <c r="DC63" s="7">
        <v>0</v>
      </c>
      <c r="DD63">
        <v>0</v>
      </c>
      <c r="DF63" s="6">
        <v>0</v>
      </c>
      <c r="DG63" s="7">
        <v>0</v>
      </c>
      <c r="DH63">
        <v>0</v>
      </c>
      <c r="DJ63" s="6">
        <v>0</v>
      </c>
      <c r="DK63" s="7">
        <v>0</v>
      </c>
      <c r="DL63">
        <v>0</v>
      </c>
      <c r="DN63" s="6">
        <v>0</v>
      </c>
      <c r="DO63" s="7">
        <v>0</v>
      </c>
      <c r="DP63">
        <v>0</v>
      </c>
      <c r="DR63" s="6">
        <v>0</v>
      </c>
      <c r="DS63" s="7">
        <v>0</v>
      </c>
      <c r="DT63">
        <v>0</v>
      </c>
      <c r="DV63" s="6">
        <v>0</v>
      </c>
      <c r="DW63" s="7">
        <v>0</v>
      </c>
      <c r="DX63">
        <v>0</v>
      </c>
      <c r="DZ63" s="6">
        <v>0</v>
      </c>
      <c r="EA63" s="7">
        <v>0</v>
      </c>
      <c r="EB63">
        <v>0</v>
      </c>
      <c r="ED63" s="6">
        <v>0</v>
      </c>
      <c r="EE63" s="7">
        <v>0</v>
      </c>
      <c r="EF63">
        <v>0</v>
      </c>
      <c r="EH63" s="6">
        <v>0</v>
      </c>
      <c r="EI63" s="7">
        <v>0</v>
      </c>
      <c r="EJ63">
        <v>0</v>
      </c>
      <c r="EL63" s="6">
        <v>0</v>
      </c>
      <c r="EM63" s="7">
        <v>0</v>
      </c>
      <c r="EN63">
        <v>0</v>
      </c>
      <c r="EP63" s="6">
        <v>0</v>
      </c>
      <c r="EQ63" s="7">
        <v>0</v>
      </c>
      <c r="ER63">
        <v>0</v>
      </c>
      <c r="ET63" s="6">
        <v>0</v>
      </c>
      <c r="EU63" s="7">
        <v>0</v>
      </c>
      <c r="EV63">
        <v>0</v>
      </c>
      <c r="EX63" s="6">
        <v>0</v>
      </c>
      <c r="EY63" s="7">
        <v>0</v>
      </c>
      <c r="EZ63">
        <v>0</v>
      </c>
    </row>
    <row r="64" spans="1:156" ht="15" thickBot="1" thickTop="1">
      <c r="A64" s="5">
        <v>62</v>
      </c>
      <c r="B64" s="6">
        <v>13.4081294079412</v>
      </c>
      <c r="C64" s="7">
        <v>0</v>
      </c>
      <c r="D64">
        <v>13.4081294079412</v>
      </c>
      <c r="F64" s="6">
        <v>10.0839819410253</v>
      </c>
      <c r="G64" s="18">
        <v>0.69561309190354</v>
      </c>
      <c r="H64">
        <v>10.7795950329289</v>
      </c>
      <c r="I64" s="8">
        <f>POWER((H64-$H$109),2)</f>
        <v>45.13127552134768</v>
      </c>
      <c r="J64" s="6">
        <v>10.7968940942268</v>
      </c>
      <c r="K64" s="20">
        <v>9.45173350692295</v>
      </c>
      <c r="L64" s="8">
        <v>20.2486276011498</v>
      </c>
      <c r="M64" s="8">
        <f t="shared" si="0"/>
        <v>0.732173728350618</v>
      </c>
      <c r="N64" s="6">
        <v>8.77060075294006</v>
      </c>
      <c r="O64" s="20">
        <v>4.0799999437435</v>
      </c>
      <c r="P64" s="8">
        <v>12.8506006966836</v>
      </c>
      <c r="Q64" s="8">
        <f t="shared" si="1"/>
        <v>0.39393484236035337</v>
      </c>
      <c r="R64" s="6">
        <v>8.08400995057148</v>
      </c>
      <c r="S64" s="20">
        <v>2.08477612601351</v>
      </c>
      <c r="T64" s="8">
        <v>10.168786076585</v>
      </c>
      <c r="U64" s="8">
        <f t="shared" si="2"/>
        <v>0.004195496679554186</v>
      </c>
      <c r="V64" s="6">
        <v>7.46758549135301</v>
      </c>
      <c r="W64" s="20">
        <v>1.68086460505519</v>
      </c>
      <c r="X64" s="8">
        <v>9.1484500964082</v>
      </c>
      <c r="Y64">
        <f t="shared" si="3"/>
        <v>0.03039259778953154</v>
      </c>
      <c r="Z64" s="6">
        <v>6.84736875252405</v>
      </c>
      <c r="AA64" s="20">
        <v>1.17638521514675</v>
      </c>
      <c r="AB64" s="8">
        <v>8.0237539676708</v>
      </c>
      <c r="AC64">
        <f t="shared" si="4"/>
        <v>0.09199500095339515</v>
      </c>
      <c r="AD64" s="6">
        <v>6.94060208778046</v>
      </c>
      <c r="AE64" s="20">
        <v>1.35705047915104</v>
      </c>
      <c r="AF64" s="8">
        <v>8.2976525669315</v>
      </c>
      <c r="AG64">
        <f t="shared" si="5"/>
        <v>0.2201062430434463</v>
      </c>
      <c r="AH64" s="6">
        <v>7.53918194949254</v>
      </c>
      <c r="AI64" s="21">
        <v>2.63284828900453</v>
      </c>
      <c r="AJ64" s="8">
        <v>10.1720302384971</v>
      </c>
      <c r="AK64">
        <f t="shared" si="6"/>
        <v>7.567387807399025</v>
      </c>
      <c r="AL64" s="6">
        <v>3.16992500144231</v>
      </c>
      <c r="AM64" s="7">
        <v>0</v>
      </c>
      <c r="AN64" s="8">
        <v>3.16992500144231</v>
      </c>
      <c r="AP64" s="6">
        <v>0</v>
      </c>
      <c r="AQ64" s="7">
        <v>0</v>
      </c>
      <c r="AR64" s="8">
        <v>0</v>
      </c>
      <c r="AT64" s="6">
        <v>0</v>
      </c>
      <c r="AU64" s="7">
        <v>0</v>
      </c>
      <c r="AV64">
        <v>0</v>
      </c>
      <c r="AX64" s="6">
        <v>0</v>
      </c>
      <c r="AY64" s="7">
        <v>0</v>
      </c>
      <c r="AZ64">
        <v>0</v>
      </c>
      <c r="BB64" s="6">
        <v>0</v>
      </c>
      <c r="BC64" s="7">
        <v>0</v>
      </c>
      <c r="BD64">
        <v>0</v>
      </c>
      <c r="BF64" s="6">
        <v>0</v>
      </c>
      <c r="BG64" s="7">
        <v>0</v>
      </c>
      <c r="BH64">
        <v>0</v>
      </c>
      <c r="BJ64" s="6">
        <v>0</v>
      </c>
      <c r="BK64" s="7">
        <v>0</v>
      </c>
      <c r="BL64">
        <v>0</v>
      </c>
      <c r="BN64" s="6">
        <v>0</v>
      </c>
      <c r="BO64" s="7">
        <v>0</v>
      </c>
      <c r="BP64">
        <v>0</v>
      </c>
      <c r="BR64" s="6">
        <v>0</v>
      </c>
      <c r="BS64" s="7">
        <v>0</v>
      </c>
      <c r="BT64">
        <v>0</v>
      </c>
      <c r="BV64" s="6">
        <v>0</v>
      </c>
      <c r="BW64" s="7">
        <v>0</v>
      </c>
      <c r="BX64">
        <v>0</v>
      </c>
      <c r="BZ64" s="6">
        <v>0</v>
      </c>
      <c r="CA64" s="7">
        <v>0</v>
      </c>
      <c r="CB64">
        <v>0</v>
      </c>
      <c r="CD64" s="6">
        <v>0</v>
      </c>
      <c r="CE64" s="7">
        <v>0</v>
      </c>
      <c r="CF64">
        <v>0</v>
      </c>
      <c r="CH64" s="6">
        <v>0</v>
      </c>
      <c r="CI64" s="7">
        <v>0</v>
      </c>
      <c r="CJ64">
        <v>0</v>
      </c>
      <c r="CL64" s="6">
        <v>0</v>
      </c>
      <c r="CM64" s="7">
        <v>0</v>
      </c>
      <c r="CN64">
        <v>0</v>
      </c>
      <c r="CP64" s="6">
        <v>0</v>
      </c>
      <c r="CQ64" s="7">
        <v>0</v>
      </c>
      <c r="CR64">
        <v>0</v>
      </c>
      <c r="CT64" s="6">
        <v>0</v>
      </c>
      <c r="CU64" s="7">
        <v>0</v>
      </c>
      <c r="CV64">
        <v>0</v>
      </c>
      <c r="CX64" s="6">
        <v>0</v>
      </c>
      <c r="CY64" s="7">
        <v>0</v>
      </c>
      <c r="CZ64">
        <v>0</v>
      </c>
      <c r="DB64" s="6">
        <v>0</v>
      </c>
      <c r="DC64" s="7">
        <v>0</v>
      </c>
      <c r="DD64">
        <v>0</v>
      </c>
      <c r="DF64" s="6">
        <v>0</v>
      </c>
      <c r="DG64" s="7">
        <v>0</v>
      </c>
      <c r="DH64">
        <v>0</v>
      </c>
      <c r="DJ64" s="6">
        <v>0</v>
      </c>
      <c r="DK64" s="7">
        <v>0</v>
      </c>
      <c r="DL64">
        <v>0</v>
      </c>
      <c r="DN64" s="6">
        <v>0</v>
      </c>
      <c r="DO64" s="7">
        <v>0</v>
      </c>
      <c r="DP64">
        <v>0</v>
      </c>
      <c r="DR64" s="6">
        <v>0</v>
      </c>
      <c r="DS64" s="7">
        <v>0</v>
      </c>
      <c r="DT64">
        <v>0</v>
      </c>
      <c r="DV64" s="6">
        <v>0</v>
      </c>
      <c r="DW64" s="7">
        <v>0</v>
      </c>
      <c r="DX64">
        <v>0</v>
      </c>
      <c r="DZ64" s="6">
        <v>0</v>
      </c>
      <c r="EA64" s="7">
        <v>0</v>
      </c>
      <c r="EB64">
        <v>0</v>
      </c>
      <c r="ED64" s="6">
        <v>0</v>
      </c>
      <c r="EE64" s="7">
        <v>0</v>
      </c>
      <c r="EF64">
        <v>0</v>
      </c>
      <c r="EH64" s="6">
        <v>0</v>
      </c>
      <c r="EI64" s="7">
        <v>0</v>
      </c>
      <c r="EJ64">
        <v>0</v>
      </c>
      <c r="EL64" s="6">
        <v>0</v>
      </c>
      <c r="EM64" s="7">
        <v>0</v>
      </c>
      <c r="EN64">
        <v>0</v>
      </c>
      <c r="EP64" s="6">
        <v>0</v>
      </c>
      <c r="EQ64" s="7">
        <v>0</v>
      </c>
      <c r="ER64">
        <v>0</v>
      </c>
      <c r="ET64" s="6">
        <v>0</v>
      </c>
      <c r="EU64" s="7">
        <v>0</v>
      </c>
      <c r="EV64">
        <v>0</v>
      </c>
      <c r="EX64" s="6">
        <v>0</v>
      </c>
      <c r="EY64" s="7">
        <v>0</v>
      </c>
      <c r="EZ64">
        <v>0</v>
      </c>
    </row>
    <row r="65" spans="1:156" ht="15" thickBot="1" thickTop="1">
      <c r="A65" s="5">
        <v>63</v>
      </c>
      <c r="B65" s="6">
        <v>13.4081294079412</v>
      </c>
      <c r="C65" s="7">
        <v>0</v>
      </c>
      <c r="D65">
        <v>13.4081294079412</v>
      </c>
      <c r="F65" s="6">
        <v>13.4081294079412</v>
      </c>
      <c r="G65" s="7">
        <v>0</v>
      </c>
      <c r="H65">
        <v>13.4081294079412</v>
      </c>
      <c r="I65" s="8"/>
      <c r="J65" s="6">
        <v>10.5311741411958</v>
      </c>
      <c r="K65" s="20">
        <v>7.56652463354486</v>
      </c>
      <c r="L65" s="8">
        <v>18.0976987747407</v>
      </c>
      <c r="M65" s="8">
        <f t="shared" si="0"/>
        <v>1.6776915227880937</v>
      </c>
      <c r="N65" s="6">
        <v>8.25615368093063</v>
      </c>
      <c r="O65" s="20">
        <v>4.3394345446535</v>
      </c>
      <c r="P65" s="8">
        <v>12.5955882255841</v>
      </c>
      <c r="Q65" s="8">
        <f t="shared" si="1"/>
        <v>0.7790794247095163</v>
      </c>
      <c r="R65" s="6">
        <v>7.59994228945157</v>
      </c>
      <c r="S65" s="20">
        <v>2.47075874850225</v>
      </c>
      <c r="T65" s="8">
        <v>10.0707010379538</v>
      </c>
      <c r="U65" s="8">
        <f t="shared" si="2"/>
        <v>0.026522627982153796</v>
      </c>
      <c r="V65" s="6">
        <v>7.58189076575139</v>
      </c>
      <c r="W65" s="20">
        <v>1.66026430408397</v>
      </c>
      <c r="X65" s="8">
        <v>9.24215506983536</v>
      </c>
      <c r="Y65">
        <f t="shared" si="3"/>
        <v>0.07184528216030871</v>
      </c>
      <c r="Z65" s="6">
        <v>7.64890838355681</v>
      </c>
      <c r="AA65" s="20">
        <v>2.76607053998027</v>
      </c>
      <c r="AB65" s="8">
        <v>10.4149789235371</v>
      </c>
      <c r="AC65">
        <f t="shared" si="4"/>
        <v>4.359402321783091</v>
      </c>
      <c r="AD65" s="6">
        <v>10.7807018234425</v>
      </c>
      <c r="AE65" s="20">
        <v>1.09589544167698</v>
      </c>
      <c r="AF65" s="8">
        <v>11.8765972651195</v>
      </c>
      <c r="AG65">
        <f t="shared" si="5"/>
        <v>16.387109691156724</v>
      </c>
      <c r="AH65" s="6">
        <v>8.56641667147437</v>
      </c>
      <c r="AI65" s="7">
        <v>0</v>
      </c>
      <c r="AJ65" s="8">
        <v>8.56641667147437</v>
      </c>
      <c r="AL65" s="6">
        <v>7.73634167291669</v>
      </c>
      <c r="AM65" s="7">
        <v>0</v>
      </c>
      <c r="AN65" s="8">
        <v>7.73634167291669</v>
      </c>
      <c r="AP65" s="6">
        <v>0</v>
      </c>
      <c r="AQ65" s="7">
        <v>0</v>
      </c>
      <c r="AR65" s="8">
        <v>0</v>
      </c>
      <c r="AT65" s="6">
        <v>0</v>
      </c>
      <c r="AU65" s="7">
        <v>0</v>
      </c>
      <c r="AV65">
        <v>0</v>
      </c>
      <c r="AX65" s="6">
        <v>0</v>
      </c>
      <c r="AY65" s="7">
        <v>0</v>
      </c>
      <c r="AZ65">
        <v>0</v>
      </c>
      <c r="BB65" s="6">
        <v>0</v>
      </c>
      <c r="BC65" s="7">
        <v>0</v>
      </c>
      <c r="BD65">
        <v>0</v>
      </c>
      <c r="BF65" s="6">
        <v>0</v>
      </c>
      <c r="BG65" s="7">
        <v>0</v>
      </c>
      <c r="BH65">
        <v>0</v>
      </c>
      <c r="BJ65" s="6">
        <v>0</v>
      </c>
      <c r="BK65" s="7">
        <v>0</v>
      </c>
      <c r="BL65">
        <v>0</v>
      </c>
      <c r="BN65" s="6">
        <v>0</v>
      </c>
      <c r="BO65" s="7">
        <v>0</v>
      </c>
      <c r="BP65">
        <v>0</v>
      </c>
      <c r="BR65" s="6">
        <v>0</v>
      </c>
      <c r="BS65" s="7">
        <v>0</v>
      </c>
      <c r="BT65">
        <v>0</v>
      </c>
      <c r="BV65" s="6">
        <v>0</v>
      </c>
      <c r="BW65" s="7">
        <v>0</v>
      </c>
      <c r="BX65">
        <v>0</v>
      </c>
      <c r="BZ65" s="6">
        <v>0</v>
      </c>
      <c r="CA65" s="7">
        <v>0</v>
      </c>
      <c r="CB65">
        <v>0</v>
      </c>
      <c r="CD65" s="6">
        <v>0</v>
      </c>
      <c r="CE65" s="7">
        <v>0</v>
      </c>
      <c r="CF65">
        <v>0</v>
      </c>
      <c r="CH65" s="6">
        <v>0</v>
      </c>
      <c r="CI65" s="7">
        <v>0</v>
      </c>
      <c r="CJ65">
        <v>0</v>
      </c>
      <c r="CL65" s="6">
        <v>0</v>
      </c>
      <c r="CM65" s="7">
        <v>0</v>
      </c>
      <c r="CN65">
        <v>0</v>
      </c>
      <c r="CP65" s="6">
        <v>0</v>
      </c>
      <c r="CQ65" s="7">
        <v>0</v>
      </c>
      <c r="CR65">
        <v>0</v>
      </c>
      <c r="CT65" s="6">
        <v>0</v>
      </c>
      <c r="CU65" s="7">
        <v>0</v>
      </c>
      <c r="CV65">
        <v>0</v>
      </c>
      <c r="CX65" s="6">
        <v>0</v>
      </c>
      <c r="CY65" s="7">
        <v>0</v>
      </c>
      <c r="CZ65">
        <v>0</v>
      </c>
      <c r="DB65" s="6">
        <v>0</v>
      </c>
      <c r="DC65" s="7">
        <v>0</v>
      </c>
      <c r="DD65">
        <v>0</v>
      </c>
      <c r="DF65" s="6">
        <v>0</v>
      </c>
      <c r="DG65" s="7">
        <v>0</v>
      </c>
      <c r="DH65">
        <v>0</v>
      </c>
      <c r="DJ65" s="6">
        <v>0</v>
      </c>
      <c r="DK65" s="7">
        <v>0</v>
      </c>
      <c r="DL65">
        <v>0</v>
      </c>
      <c r="DN65" s="6">
        <v>0</v>
      </c>
      <c r="DO65" s="7">
        <v>0</v>
      </c>
      <c r="DP65">
        <v>0</v>
      </c>
      <c r="DR65" s="6">
        <v>0</v>
      </c>
      <c r="DS65" s="7">
        <v>0</v>
      </c>
      <c r="DT65">
        <v>0</v>
      </c>
      <c r="DV65" s="6">
        <v>0</v>
      </c>
      <c r="DW65" s="7">
        <v>0</v>
      </c>
      <c r="DX65">
        <v>0</v>
      </c>
      <c r="DZ65" s="6">
        <v>0</v>
      </c>
      <c r="EA65" s="7">
        <v>0</v>
      </c>
      <c r="EB65">
        <v>0</v>
      </c>
      <c r="ED65" s="6">
        <v>0</v>
      </c>
      <c r="EE65" s="7">
        <v>0</v>
      </c>
      <c r="EF65">
        <v>0</v>
      </c>
      <c r="EH65" s="6">
        <v>0</v>
      </c>
      <c r="EI65" s="7">
        <v>0</v>
      </c>
      <c r="EJ65">
        <v>0</v>
      </c>
      <c r="EL65" s="6">
        <v>0</v>
      </c>
      <c r="EM65" s="7">
        <v>0</v>
      </c>
      <c r="EN65">
        <v>0</v>
      </c>
      <c r="EP65" s="6">
        <v>0</v>
      </c>
      <c r="EQ65" s="7">
        <v>0</v>
      </c>
      <c r="ER65">
        <v>0</v>
      </c>
      <c r="ET65" s="6">
        <v>0</v>
      </c>
      <c r="EU65" s="7">
        <v>0</v>
      </c>
      <c r="EV65">
        <v>0</v>
      </c>
      <c r="EX65" s="6">
        <v>0</v>
      </c>
      <c r="EY65" s="7">
        <v>0</v>
      </c>
      <c r="EZ65">
        <v>0</v>
      </c>
    </row>
    <row r="66" spans="1:156" ht="15" thickTop="1">
      <c r="A66" s="5">
        <v>64</v>
      </c>
      <c r="B66" s="6">
        <v>13.4081294079412</v>
      </c>
      <c r="C66" s="7">
        <v>0</v>
      </c>
      <c r="D66">
        <v>13.4081294079412</v>
      </c>
      <c r="F66" s="6">
        <v>13.4081294079412</v>
      </c>
      <c r="G66" s="7">
        <v>0</v>
      </c>
      <c r="H66">
        <v>13.4081294079412</v>
      </c>
      <c r="I66" s="8"/>
      <c r="J66" s="6">
        <v>11.0841521204968</v>
      </c>
      <c r="K66" s="20">
        <v>8.6721341248261</v>
      </c>
      <c r="L66" s="8">
        <v>19.7562862453229</v>
      </c>
      <c r="M66" s="8">
        <f t="shared" si="0"/>
        <v>0.13200879894635273</v>
      </c>
      <c r="N66" s="6">
        <v>9.25555548189583</v>
      </c>
      <c r="O66" s="20">
        <v>4.88263766623217</v>
      </c>
      <c r="P66" s="8">
        <v>14.138193148128</v>
      </c>
      <c r="Q66" s="8">
        <f t="shared" si="1"/>
        <v>0.4355342175210933</v>
      </c>
      <c r="R66" s="6">
        <v>7.90489897366749</v>
      </c>
      <c r="S66" s="20">
        <v>3.19167638230398</v>
      </c>
      <c r="T66" s="8">
        <v>11.0965753559715</v>
      </c>
      <c r="U66" s="8">
        <f t="shared" si="2"/>
        <v>0.7447976960485756</v>
      </c>
      <c r="V66" s="6">
        <v>8.08162637046651</v>
      </c>
      <c r="W66" s="20">
        <v>2.23478639886436</v>
      </c>
      <c r="X66" s="8">
        <v>10.3164127693309</v>
      </c>
      <c r="Y66">
        <f t="shared" si="3"/>
        <v>1.8017623156244218</v>
      </c>
      <c r="Z66" s="6">
        <v>7.94169066345856</v>
      </c>
      <c r="AA66" s="20">
        <v>1.89146286316777</v>
      </c>
      <c r="AB66" s="8">
        <v>9.83315352662633</v>
      </c>
      <c r="AC66">
        <f t="shared" si="4"/>
        <v>2.2683154679614965</v>
      </c>
      <c r="AD66" s="6">
        <v>8.1110783382372</v>
      </c>
      <c r="AE66" s="20">
        <v>2.07202529911044</v>
      </c>
      <c r="AF66" s="8">
        <v>10.1831036373476</v>
      </c>
      <c r="AG66">
        <f t="shared" si="5"/>
        <v>5.544168888713997</v>
      </c>
      <c r="AH66" s="6">
        <v>7.68588194885151</v>
      </c>
      <c r="AI66" s="19">
        <v>1.21972642291699</v>
      </c>
      <c r="AJ66" s="8">
        <v>8.9056083717685</v>
      </c>
      <c r="AK66">
        <f t="shared" si="6"/>
        <v>2.203641329899489</v>
      </c>
      <c r="AL66" s="6">
        <v>10.0130333391026</v>
      </c>
      <c r="AM66" s="19">
        <v>0.345705693615052</v>
      </c>
      <c r="AN66" s="8">
        <v>10.3587390327176</v>
      </c>
      <c r="AO66">
        <f t="shared" si="7"/>
        <v>8.981929808256172</v>
      </c>
      <c r="AP66" s="6">
        <v>5.00651666955129</v>
      </c>
      <c r="AQ66" s="7">
        <v>0</v>
      </c>
      <c r="AR66" s="8">
        <v>5.00651666955129</v>
      </c>
      <c r="AT66" s="6">
        <v>5.00651666955129</v>
      </c>
      <c r="AU66" s="7">
        <v>0</v>
      </c>
      <c r="AV66">
        <v>5.00651666955129</v>
      </c>
      <c r="AX66" s="6">
        <v>5.00651666955129</v>
      </c>
      <c r="AY66" s="7">
        <v>0</v>
      </c>
      <c r="AZ66">
        <v>5.00651666955129</v>
      </c>
      <c r="BB66" s="6">
        <v>5.00651666955129</v>
      </c>
      <c r="BC66" s="7">
        <v>0</v>
      </c>
      <c r="BD66">
        <v>5.00651666955129</v>
      </c>
      <c r="BF66" s="6">
        <v>5.00651666955129</v>
      </c>
      <c r="BG66" s="7">
        <v>0</v>
      </c>
      <c r="BH66">
        <v>5.00651666955129</v>
      </c>
      <c r="BJ66" s="6">
        <v>5.00651666955129</v>
      </c>
      <c r="BK66" s="7">
        <v>0</v>
      </c>
      <c r="BL66">
        <v>5.00651666955129</v>
      </c>
      <c r="BN66" s="6">
        <v>5.00651666955129</v>
      </c>
      <c r="BO66" s="7">
        <v>0</v>
      </c>
      <c r="BP66">
        <v>5.00651666955129</v>
      </c>
      <c r="BR66" s="6">
        <v>5.00651666955129</v>
      </c>
      <c r="BS66" s="7">
        <v>0</v>
      </c>
      <c r="BT66">
        <v>5.00651666955129</v>
      </c>
      <c r="BV66" s="6">
        <v>5.00651666955129</v>
      </c>
      <c r="BW66" s="7">
        <v>0</v>
      </c>
      <c r="BX66">
        <v>5.00651666955129</v>
      </c>
      <c r="BZ66" s="6">
        <v>5.00651666955129</v>
      </c>
      <c r="CA66" s="7">
        <v>0</v>
      </c>
      <c r="CB66">
        <v>5.00651666955129</v>
      </c>
      <c r="CD66" s="6">
        <v>5.00651666955129</v>
      </c>
      <c r="CE66" s="7">
        <v>0</v>
      </c>
      <c r="CF66">
        <v>5.00651666955129</v>
      </c>
      <c r="CH66" s="6">
        <v>5.00651666955129</v>
      </c>
      <c r="CI66" s="7">
        <v>0</v>
      </c>
      <c r="CJ66">
        <v>5.00651666955129</v>
      </c>
      <c r="CL66" s="6">
        <v>5.00651666955129</v>
      </c>
      <c r="CM66" s="7">
        <v>0</v>
      </c>
      <c r="CN66">
        <v>5.00651666955129</v>
      </c>
      <c r="CP66" s="6">
        <v>5.00651666955129</v>
      </c>
      <c r="CQ66" s="7">
        <v>0</v>
      </c>
      <c r="CR66">
        <v>5.00651666955129</v>
      </c>
      <c r="CT66" s="6">
        <v>5.00651666955129</v>
      </c>
      <c r="CU66" s="7">
        <v>0</v>
      </c>
      <c r="CV66">
        <v>5.00651666955129</v>
      </c>
      <c r="CX66" s="6">
        <v>5.00651666955129</v>
      </c>
      <c r="CY66" s="7">
        <v>0</v>
      </c>
      <c r="CZ66">
        <v>5.00651666955129</v>
      </c>
      <c r="DB66" s="6">
        <v>5.00651666955129</v>
      </c>
      <c r="DC66" s="7">
        <v>0</v>
      </c>
      <c r="DD66">
        <v>5.00651666955129</v>
      </c>
      <c r="DF66" s="6">
        <v>5.00651666955129</v>
      </c>
      <c r="DG66" s="7">
        <v>0</v>
      </c>
      <c r="DH66">
        <v>5.00651666955129</v>
      </c>
      <c r="DJ66" s="6">
        <v>5.00651666955129</v>
      </c>
      <c r="DK66" s="7">
        <v>0</v>
      </c>
      <c r="DL66">
        <v>5.00651666955129</v>
      </c>
      <c r="DN66" s="6">
        <v>5.00651666955129</v>
      </c>
      <c r="DO66" s="7">
        <v>0</v>
      </c>
      <c r="DP66">
        <v>5.00651666955129</v>
      </c>
      <c r="DR66" s="6">
        <v>5.00651666955129</v>
      </c>
      <c r="DS66" s="7">
        <v>0</v>
      </c>
      <c r="DT66">
        <v>5.00651666955129</v>
      </c>
      <c r="DV66" s="6">
        <v>5.00651666955129</v>
      </c>
      <c r="DW66" s="7">
        <v>0</v>
      </c>
      <c r="DX66">
        <v>5.00651666955129</v>
      </c>
      <c r="DZ66" s="6">
        <v>5.00651666955129</v>
      </c>
      <c r="EA66" s="7">
        <v>0</v>
      </c>
      <c r="EB66">
        <v>5.00651666955129</v>
      </c>
      <c r="ED66" s="6">
        <v>5.00651666955129</v>
      </c>
      <c r="EE66" s="7">
        <v>0</v>
      </c>
      <c r="EF66">
        <v>5.00651666955129</v>
      </c>
      <c r="EH66" s="6">
        <v>5.00651666955129</v>
      </c>
      <c r="EI66" s="7">
        <v>0</v>
      </c>
      <c r="EJ66">
        <v>5.00651666955129</v>
      </c>
      <c r="EL66" s="6">
        <v>5.00651666955129</v>
      </c>
      <c r="EM66" s="7">
        <v>0</v>
      </c>
      <c r="EN66">
        <v>5.00651666955129</v>
      </c>
      <c r="EP66" s="6">
        <v>5.00651666955129</v>
      </c>
      <c r="EQ66" s="7">
        <v>0</v>
      </c>
      <c r="ER66">
        <v>5.00651666955129</v>
      </c>
      <c r="ET66" s="6">
        <v>5.00651666955129</v>
      </c>
      <c r="EU66" s="7">
        <v>0</v>
      </c>
      <c r="EV66">
        <v>5.00651666955129</v>
      </c>
      <c r="EX66" s="6">
        <v>5.00651666955129</v>
      </c>
      <c r="EY66" s="7">
        <v>0</v>
      </c>
      <c r="EZ66">
        <v>5.00651666955129</v>
      </c>
    </row>
    <row r="67" spans="1:156" ht="15" thickBot="1">
      <c r="A67" s="5">
        <v>65</v>
      </c>
      <c r="B67" s="6">
        <v>13.4081294079412</v>
      </c>
      <c r="C67" s="7">
        <v>0</v>
      </c>
      <c r="D67">
        <v>13.4081294079412</v>
      </c>
      <c r="F67" s="6">
        <v>13.4081294079412</v>
      </c>
      <c r="G67" s="7">
        <v>0</v>
      </c>
      <c r="H67" s="8">
        <v>13.4081294079412</v>
      </c>
      <c r="I67" s="8"/>
      <c r="J67" s="6">
        <v>10.3035481113053</v>
      </c>
      <c r="K67" s="20">
        <v>7.51931587481911</v>
      </c>
      <c r="L67" s="8">
        <v>17.8228639861244</v>
      </c>
      <c r="M67" s="8">
        <f t="shared" si="0"/>
        <v>2.4651892268414732</v>
      </c>
      <c r="N67" s="6">
        <v>8.57281058433859</v>
      </c>
      <c r="O67" s="20">
        <v>4.33688429033093</v>
      </c>
      <c r="P67" s="8">
        <v>12.9096948746695</v>
      </c>
      <c r="Q67" s="8">
        <f t="shared" si="1"/>
        <v>0.32324695401157993</v>
      </c>
      <c r="R67" s="6">
        <v>7.9090836040977</v>
      </c>
      <c r="S67" s="20">
        <v>2.70239964435074</v>
      </c>
      <c r="T67" s="8">
        <v>10.6114832484484</v>
      </c>
      <c r="U67" s="8">
        <f t="shared" si="2"/>
        <v>0.14282694135777274</v>
      </c>
      <c r="V67" s="6">
        <v>7.42578412088646</v>
      </c>
      <c r="W67" s="20">
        <v>1.875504636258</v>
      </c>
      <c r="X67" s="8">
        <v>9.30128875714446</v>
      </c>
      <c r="Y67">
        <f t="shared" si="3"/>
        <v>0.10704242705290988</v>
      </c>
      <c r="Z67" s="6">
        <v>9.17332296981272</v>
      </c>
      <c r="AA67" s="20">
        <v>1.24283629784123</v>
      </c>
      <c r="AB67" s="8">
        <v>10.416159267654</v>
      </c>
      <c r="AC67">
        <f t="shared" si="4"/>
        <v>4.3643326388733925</v>
      </c>
      <c r="AD67" s="6">
        <v>8.98164505260254</v>
      </c>
      <c r="AE67" s="20">
        <v>1.9505205397052</v>
      </c>
      <c r="AF67" s="8">
        <v>10.9321655923077</v>
      </c>
      <c r="AG67">
        <f t="shared" si="5"/>
        <v>9.632754080623736</v>
      </c>
      <c r="AH67" s="6">
        <v>8.73005406158458</v>
      </c>
      <c r="AI67" s="20">
        <v>1.742692639986</v>
      </c>
      <c r="AJ67" s="8">
        <v>10.4727467015706</v>
      </c>
      <c r="AK67">
        <f t="shared" si="6"/>
        <v>9.312293147914675</v>
      </c>
      <c r="AL67" s="6">
        <v>10.7775755195881</v>
      </c>
      <c r="AM67" s="20">
        <v>2.35252992350643</v>
      </c>
      <c r="AN67" s="8">
        <v>13.1301054430945</v>
      </c>
      <c r="AO67">
        <f t="shared" si="7"/>
        <v>33.27389862278331</v>
      </c>
      <c r="AP67" s="6">
        <v>6.5</v>
      </c>
      <c r="AQ67" s="7">
        <v>0</v>
      </c>
      <c r="AR67" s="8">
        <v>6.5</v>
      </c>
      <c r="AT67" s="6">
        <v>6.4531333371795</v>
      </c>
      <c r="AU67" s="7">
        <v>0</v>
      </c>
      <c r="AV67">
        <v>6.4531333371795</v>
      </c>
      <c r="AX67" s="6">
        <v>6.4531333371795</v>
      </c>
      <c r="AY67" s="7">
        <v>0</v>
      </c>
      <c r="AZ67">
        <v>6.4531333371795</v>
      </c>
      <c r="BB67" s="6">
        <v>6.4531333371795</v>
      </c>
      <c r="BC67" s="7">
        <v>0</v>
      </c>
      <c r="BD67">
        <v>6.4531333371795</v>
      </c>
      <c r="BF67" s="6">
        <v>6.4531333371795</v>
      </c>
      <c r="BG67" s="7">
        <v>0</v>
      </c>
      <c r="BH67">
        <v>6.4531333371795</v>
      </c>
      <c r="BJ67" s="6">
        <v>6.4531333371795</v>
      </c>
      <c r="BK67" s="7">
        <v>0</v>
      </c>
      <c r="BL67">
        <v>6.4531333371795</v>
      </c>
      <c r="BN67" s="6">
        <v>0</v>
      </c>
      <c r="BO67" s="7">
        <v>0</v>
      </c>
      <c r="BP67">
        <v>0</v>
      </c>
      <c r="BR67" s="6">
        <v>0</v>
      </c>
      <c r="BS67" s="7">
        <v>0</v>
      </c>
      <c r="BT67">
        <v>0</v>
      </c>
      <c r="BV67" s="6">
        <v>0</v>
      </c>
      <c r="BW67" s="7">
        <v>0</v>
      </c>
      <c r="BX67">
        <v>0</v>
      </c>
      <c r="BZ67" s="6">
        <v>0</v>
      </c>
      <c r="CA67" s="7">
        <v>0</v>
      </c>
      <c r="CB67">
        <v>0</v>
      </c>
      <c r="CD67" s="6">
        <v>0</v>
      </c>
      <c r="CE67" s="7">
        <v>0</v>
      </c>
      <c r="CF67">
        <v>0</v>
      </c>
      <c r="CH67" s="6">
        <v>0</v>
      </c>
      <c r="CI67" s="7">
        <v>0</v>
      </c>
      <c r="CJ67">
        <v>0</v>
      </c>
      <c r="CL67" s="6">
        <v>0</v>
      </c>
      <c r="CM67" s="7">
        <v>0</v>
      </c>
      <c r="CN67">
        <v>0</v>
      </c>
      <c r="CP67" s="6">
        <v>0</v>
      </c>
      <c r="CQ67" s="7">
        <v>0</v>
      </c>
      <c r="CR67">
        <v>0</v>
      </c>
      <c r="CT67" s="6">
        <v>0</v>
      </c>
      <c r="CU67" s="7">
        <v>0</v>
      </c>
      <c r="CV67">
        <v>0</v>
      </c>
      <c r="CX67" s="6">
        <v>0</v>
      </c>
      <c r="CY67" s="7">
        <v>0</v>
      </c>
      <c r="CZ67">
        <v>0</v>
      </c>
      <c r="DB67" s="6">
        <v>0</v>
      </c>
      <c r="DC67" s="7">
        <v>0</v>
      </c>
      <c r="DD67">
        <v>0</v>
      </c>
      <c r="DF67" s="6">
        <v>0</v>
      </c>
      <c r="DG67" s="7">
        <v>0</v>
      </c>
      <c r="DH67">
        <v>0</v>
      </c>
      <c r="DJ67" s="6">
        <v>0</v>
      </c>
      <c r="DK67" s="7">
        <v>0</v>
      </c>
      <c r="DL67">
        <v>0</v>
      </c>
      <c r="DN67" s="6">
        <v>0</v>
      </c>
      <c r="DO67" s="7">
        <v>0</v>
      </c>
      <c r="DP67">
        <v>0</v>
      </c>
      <c r="DR67" s="6">
        <v>0</v>
      </c>
      <c r="DS67" s="7">
        <v>0</v>
      </c>
      <c r="DT67">
        <v>0</v>
      </c>
      <c r="DV67" s="6">
        <v>0</v>
      </c>
      <c r="DW67" s="7">
        <v>0</v>
      </c>
      <c r="DX67">
        <v>0</v>
      </c>
      <c r="DZ67" s="6">
        <v>0</v>
      </c>
      <c r="EA67" s="7">
        <v>0</v>
      </c>
      <c r="EB67">
        <v>0</v>
      </c>
      <c r="ED67" s="6">
        <v>0</v>
      </c>
      <c r="EE67" s="7">
        <v>0</v>
      </c>
      <c r="EF67">
        <v>0</v>
      </c>
      <c r="EH67" s="6">
        <v>0</v>
      </c>
      <c r="EI67" s="7">
        <v>0</v>
      </c>
      <c r="EJ67">
        <v>0</v>
      </c>
      <c r="EL67" s="6">
        <v>0</v>
      </c>
      <c r="EM67" s="7">
        <v>0</v>
      </c>
      <c r="EN67">
        <v>0</v>
      </c>
      <c r="EP67" s="6">
        <v>0</v>
      </c>
      <c r="EQ67" s="7">
        <v>0</v>
      </c>
      <c r="ER67">
        <v>0</v>
      </c>
      <c r="ET67" s="6">
        <v>0</v>
      </c>
      <c r="EU67" s="7">
        <v>0</v>
      </c>
      <c r="EV67">
        <v>0</v>
      </c>
      <c r="EX67" s="6">
        <v>0</v>
      </c>
      <c r="EY67" s="7">
        <v>0</v>
      </c>
      <c r="EZ67">
        <v>0</v>
      </c>
    </row>
    <row r="68" spans="1:156" ht="15" thickBot="1" thickTop="1">
      <c r="A68" s="5">
        <v>66</v>
      </c>
      <c r="B68" s="6">
        <v>13.4081294079412</v>
      </c>
      <c r="C68" s="7">
        <v>0</v>
      </c>
      <c r="D68">
        <v>13.4081294079412</v>
      </c>
      <c r="F68" s="6">
        <v>12.872740671037</v>
      </c>
      <c r="G68" s="18">
        <v>9.97327358463358</v>
      </c>
      <c r="H68">
        <v>22.8460142556706</v>
      </c>
      <c r="I68" s="8">
        <f>POWER((H68-$H$109),2)</f>
        <v>28.60578600477813</v>
      </c>
      <c r="J68" s="6">
        <v>10.2672585124203</v>
      </c>
      <c r="K68" s="20">
        <v>8.64281043136641</v>
      </c>
      <c r="L68" s="8">
        <v>18.9100689437867</v>
      </c>
      <c r="M68" s="8">
        <f aca="true" t="shared" si="9" ref="M68:M102">POWER((L68-$L$109),2)</f>
        <v>0.23317999972678125</v>
      </c>
      <c r="N68" s="6">
        <v>9.51389386559735</v>
      </c>
      <c r="O68" s="20">
        <v>5.03390933176141</v>
      </c>
      <c r="P68" s="8">
        <v>14.5478031973588</v>
      </c>
      <c r="Q68" s="8">
        <f aca="true" t="shared" si="10" ref="Q68:Q102">POWER((P68-$P$109),2)</f>
        <v>1.1439590473884453</v>
      </c>
      <c r="R68" s="6">
        <v>7.56386093028094</v>
      </c>
      <c r="S68" s="20">
        <v>2.38889981761177</v>
      </c>
      <c r="T68" s="8">
        <v>9.95276074789272</v>
      </c>
      <c r="U68" s="8">
        <f aca="true" t="shared" si="11" ref="U68:U102">POWER((T68-$T$109),2)</f>
        <v>0.07884750696852512</v>
      </c>
      <c r="V68" s="6">
        <v>7.04902802146782</v>
      </c>
      <c r="W68" s="20">
        <v>2.21919127525013</v>
      </c>
      <c r="X68" s="8">
        <v>9.26821929671796</v>
      </c>
      <c r="Y68">
        <f aca="true" t="shared" si="12" ref="Y68:Y102">POWER((X68-$X$109),2)</f>
        <v>0.08649712132658696</v>
      </c>
      <c r="Z68" s="6">
        <v>6.4845675107902</v>
      </c>
      <c r="AA68" s="20">
        <v>1.42786458638667</v>
      </c>
      <c r="AB68" s="8">
        <v>7.91243209717686</v>
      </c>
      <c r="AC68">
        <f aca="true" t="shared" si="13" ref="AC68:AC102">POWER((AB68-$AB$109),2)</f>
        <v>0.17191691529431144</v>
      </c>
      <c r="AD68" s="6">
        <v>6.7333694967863</v>
      </c>
      <c r="AE68" s="20">
        <v>1.09729669384265</v>
      </c>
      <c r="AF68" s="8">
        <v>7.83066619062894</v>
      </c>
      <c r="AG68">
        <f aca="true" t="shared" si="14" ref="AG68:AG102">POWER((AF68-$AF$109),2)</f>
        <v>4.7021384284232856E-06</v>
      </c>
      <c r="AH68" s="6">
        <v>6.29202074402585</v>
      </c>
      <c r="AI68" s="20">
        <v>0.785545869543194</v>
      </c>
      <c r="AJ68" s="8">
        <v>7.07756661356904</v>
      </c>
      <c r="AK68">
        <f aca="true" t="shared" si="15" ref="AK68:AK102">POWER((AJ68-$AJ$109),2)</f>
        <v>0.11804383300134173</v>
      </c>
      <c r="AL68" s="6">
        <v>5.81152916931091</v>
      </c>
      <c r="AM68" s="20">
        <v>0.912270118049746</v>
      </c>
      <c r="AN68" s="8">
        <v>6.72379928736065</v>
      </c>
      <c r="AO68">
        <f aca="true" t="shared" si="16" ref="AO68:AO102">POWER((AN68-$AN$109),2)</f>
        <v>0.40698397562813937</v>
      </c>
      <c r="AP68" s="6">
        <v>5.6323312532452</v>
      </c>
      <c r="AQ68" s="19">
        <v>0.844914678960747</v>
      </c>
      <c r="AR68" s="8">
        <v>6.47724593220595</v>
      </c>
      <c r="AS68">
        <f aca="true" t="shared" si="17" ref="AS68:AS102">POWER((AR68-$AR$109),2)</f>
        <v>0.2102320837205548</v>
      </c>
      <c r="AT68" s="6">
        <v>0</v>
      </c>
      <c r="AU68" s="7">
        <v>0</v>
      </c>
      <c r="AV68" s="8">
        <v>0</v>
      </c>
      <c r="AX68" s="9">
        <v>5.53483750312501</v>
      </c>
      <c r="AY68" s="7">
        <v>0</v>
      </c>
      <c r="AZ68">
        <v>5.53483750312501</v>
      </c>
      <c r="BB68" s="6">
        <v>0</v>
      </c>
      <c r="BC68" s="7">
        <v>0</v>
      </c>
      <c r="BD68">
        <v>0</v>
      </c>
      <c r="BF68" s="6">
        <v>0</v>
      </c>
      <c r="BG68" s="7">
        <v>0</v>
      </c>
      <c r="BH68">
        <v>0</v>
      </c>
      <c r="BJ68" s="6">
        <v>0</v>
      </c>
      <c r="BK68" s="7">
        <v>0</v>
      </c>
      <c r="BL68">
        <v>0</v>
      </c>
      <c r="BN68" s="6">
        <v>0</v>
      </c>
      <c r="BO68" s="7">
        <v>0</v>
      </c>
      <c r="BP68">
        <v>0</v>
      </c>
      <c r="BR68" s="6">
        <v>0</v>
      </c>
      <c r="BS68" s="7">
        <v>0</v>
      </c>
      <c r="BT68">
        <v>0</v>
      </c>
      <c r="BV68" s="6">
        <v>0</v>
      </c>
      <c r="BW68" s="7">
        <v>0</v>
      </c>
      <c r="BX68">
        <v>0</v>
      </c>
      <c r="BZ68" s="6">
        <v>8.8180458388622</v>
      </c>
      <c r="CA68" s="7">
        <v>0</v>
      </c>
      <c r="CB68">
        <v>8.8180458388622</v>
      </c>
      <c r="CD68" s="6">
        <v>0</v>
      </c>
      <c r="CE68" s="7">
        <v>0</v>
      </c>
      <c r="CF68">
        <v>0</v>
      </c>
      <c r="CH68" s="6">
        <v>0</v>
      </c>
      <c r="CI68" s="7">
        <v>0</v>
      </c>
      <c r="CJ68">
        <v>0</v>
      </c>
      <c r="CL68" s="6">
        <v>0</v>
      </c>
      <c r="CM68" s="7">
        <v>0</v>
      </c>
      <c r="CN68">
        <v>0</v>
      </c>
      <c r="CP68" s="6">
        <v>0</v>
      </c>
      <c r="CQ68" s="7">
        <v>0</v>
      </c>
      <c r="CR68">
        <v>0</v>
      </c>
      <c r="CT68" s="6">
        <v>0</v>
      </c>
      <c r="CU68" s="7">
        <v>0</v>
      </c>
      <c r="CV68">
        <v>0</v>
      </c>
      <c r="CX68" s="6">
        <v>0</v>
      </c>
      <c r="CY68" s="7">
        <v>0</v>
      </c>
      <c r="CZ68">
        <v>0</v>
      </c>
      <c r="DB68" s="6">
        <v>0</v>
      </c>
      <c r="DC68" s="7">
        <v>0</v>
      </c>
      <c r="DD68">
        <v>0</v>
      </c>
      <c r="DF68" s="6">
        <v>0</v>
      </c>
      <c r="DG68" s="7">
        <v>0</v>
      </c>
      <c r="DH68">
        <v>0</v>
      </c>
      <c r="DJ68" s="6">
        <v>0</v>
      </c>
      <c r="DK68" s="7">
        <v>0</v>
      </c>
      <c r="DL68">
        <v>0</v>
      </c>
      <c r="DN68" s="6">
        <v>0</v>
      </c>
      <c r="DO68" s="7">
        <v>0</v>
      </c>
      <c r="DP68">
        <v>0</v>
      </c>
      <c r="DR68" s="6">
        <v>0</v>
      </c>
      <c r="DS68" s="7">
        <v>0</v>
      </c>
      <c r="DT68">
        <v>0</v>
      </c>
      <c r="DV68" s="6">
        <v>0</v>
      </c>
      <c r="DW68" s="7">
        <v>0</v>
      </c>
      <c r="DX68">
        <v>0</v>
      </c>
      <c r="DZ68" s="6">
        <v>0</v>
      </c>
      <c r="EA68" s="7">
        <v>0</v>
      </c>
      <c r="EB68">
        <v>0</v>
      </c>
      <c r="ED68" s="6">
        <v>0</v>
      </c>
      <c r="EE68" s="7">
        <v>0</v>
      </c>
      <c r="EF68">
        <v>0</v>
      </c>
      <c r="EH68" s="6">
        <v>0</v>
      </c>
      <c r="EI68" s="7">
        <v>0</v>
      </c>
      <c r="EJ68">
        <v>0</v>
      </c>
      <c r="EL68" s="6">
        <v>0</v>
      </c>
      <c r="EM68" s="7">
        <v>0</v>
      </c>
      <c r="EN68">
        <v>0</v>
      </c>
      <c r="EP68" s="6">
        <v>0</v>
      </c>
      <c r="EQ68" s="7">
        <v>0</v>
      </c>
      <c r="ER68">
        <v>0</v>
      </c>
      <c r="ET68" s="6">
        <v>0</v>
      </c>
      <c r="EU68" s="7">
        <v>0</v>
      </c>
      <c r="EV68">
        <v>0</v>
      </c>
      <c r="EX68" s="6">
        <v>0</v>
      </c>
      <c r="EY68" s="7">
        <v>0</v>
      </c>
      <c r="EZ68">
        <v>0</v>
      </c>
    </row>
    <row r="69" spans="1:156" ht="15" thickBot="1" thickTop="1">
      <c r="A69" s="5">
        <v>67</v>
      </c>
      <c r="B69" s="6">
        <v>13.4081294079412</v>
      </c>
      <c r="C69" s="7">
        <v>0</v>
      </c>
      <c r="D69">
        <v>13.4081294079412</v>
      </c>
      <c r="F69" s="6">
        <v>13.4368694459998</v>
      </c>
      <c r="G69" s="7">
        <v>0</v>
      </c>
      <c r="H69" s="8">
        <v>13.4368694459998</v>
      </c>
      <c r="I69" s="8"/>
      <c r="J69" s="6">
        <v>9.07995975048033</v>
      </c>
      <c r="K69" s="20">
        <v>7.58963899254192</v>
      </c>
      <c r="L69" s="8">
        <v>16.6695987430223</v>
      </c>
      <c r="M69" s="8">
        <f t="shared" si="9"/>
        <v>7.416675260479437</v>
      </c>
      <c r="N69" s="6">
        <v>8.54372960847855</v>
      </c>
      <c r="O69" s="20">
        <v>4.46772376314047</v>
      </c>
      <c r="P69" s="8">
        <v>13.011453371619</v>
      </c>
      <c r="Q69" s="8">
        <f t="shared" si="10"/>
        <v>0.21789254336662134</v>
      </c>
      <c r="R69" s="6">
        <v>8.57257425944746</v>
      </c>
      <c r="S69" s="20">
        <v>2.35459431815318</v>
      </c>
      <c r="T69" s="8">
        <v>10.9271685776006</v>
      </c>
      <c r="U69" s="8">
        <f t="shared" si="11"/>
        <v>0.4810946201623769</v>
      </c>
      <c r="V69" s="6">
        <v>7.81943305937628</v>
      </c>
      <c r="W69" s="20">
        <v>1.53926133214251</v>
      </c>
      <c r="X69" s="8">
        <v>9.35869439151879</v>
      </c>
      <c r="Y69">
        <f t="shared" si="12"/>
        <v>0.14790102590503978</v>
      </c>
      <c r="Z69" s="6">
        <v>8.64087674796445</v>
      </c>
      <c r="AA69" s="20">
        <v>0.99644695711167</v>
      </c>
      <c r="AB69" s="8">
        <v>9.63732370507612</v>
      </c>
      <c r="AC69">
        <f t="shared" si="13"/>
        <v>1.7167890254996785</v>
      </c>
      <c r="AD69" s="6">
        <v>8.72240667166668</v>
      </c>
      <c r="AE69" s="20">
        <v>2.0658553654784</v>
      </c>
      <c r="AF69" s="8">
        <v>10.7882620371451</v>
      </c>
      <c r="AG69">
        <f t="shared" si="14"/>
        <v>8.760204640464988</v>
      </c>
      <c r="AH69" s="6">
        <v>11.3757736176015</v>
      </c>
      <c r="AI69" s="20">
        <v>2.29914793223116</v>
      </c>
      <c r="AJ69" s="8">
        <v>13.6749215498327</v>
      </c>
      <c r="AK69">
        <f t="shared" si="15"/>
        <v>39.10976253785561</v>
      </c>
      <c r="AL69" s="6">
        <v>10.6671687563702</v>
      </c>
      <c r="AM69" s="20">
        <v>2.46777293053743</v>
      </c>
      <c r="AN69" s="8">
        <v>13.1349416869076</v>
      </c>
      <c r="AO69">
        <f t="shared" si="16"/>
        <v>33.32971633697369</v>
      </c>
      <c r="AP69" s="6">
        <v>10.6629916732372</v>
      </c>
      <c r="AQ69" s="21">
        <v>2.29914793223116</v>
      </c>
      <c r="AR69" s="8">
        <v>12.9621396054684</v>
      </c>
      <c r="AS69">
        <f t="shared" si="17"/>
        <v>36.31729145513639</v>
      </c>
      <c r="AT69" s="6">
        <v>10.6629916732372</v>
      </c>
      <c r="AU69" s="18">
        <v>3.45823897771761</v>
      </c>
      <c r="AV69">
        <v>14.1212306509548</v>
      </c>
      <c r="AW69">
        <f aca="true" t="shared" si="18" ref="AW69:AW100">POWER((AV69-$AV$109),2)</f>
        <v>51.67514938572324</v>
      </c>
      <c r="AX69" s="6">
        <v>10.922975006891</v>
      </c>
      <c r="AY69" s="18">
        <v>2.29914793223116</v>
      </c>
      <c r="AZ69">
        <v>13.2221229391222</v>
      </c>
      <c r="BA69">
        <f>POWER((AZ69-$AZ$109),2)</f>
        <v>40.41670631345643</v>
      </c>
      <c r="BB69" s="6">
        <v>12.4345875079327</v>
      </c>
      <c r="BC69" s="18">
        <v>3.41135989395894</v>
      </c>
      <c r="BD69">
        <v>15.8459474018917</v>
      </c>
      <c r="BE69">
        <f>POWER((BD69-$BD$109),2)</f>
        <v>72.34386648185813</v>
      </c>
      <c r="BF69" s="6">
        <v>12.4345875079327</v>
      </c>
      <c r="BG69" s="18">
        <v>3.41135989395894</v>
      </c>
      <c r="BH69">
        <v>15.8459474018917</v>
      </c>
      <c r="BI69">
        <f>POWER((BH69-$BH$109),2)</f>
        <v>62.216685143000745</v>
      </c>
      <c r="BJ69" s="6">
        <v>12.4345875079327</v>
      </c>
      <c r="BK69" s="18">
        <v>3.41135989395894</v>
      </c>
      <c r="BL69">
        <v>15.8459474018917</v>
      </c>
      <c r="BM69">
        <f>POWER((BL69-$BL$109),2)</f>
        <v>64.05411348080816</v>
      </c>
      <c r="BN69" s="6">
        <v>12.4345875079327</v>
      </c>
      <c r="BO69" s="18">
        <v>3.41135989395894</v>
      </c>
      <c r="BP69">
        <v>15.8459474018917</v>
      </c>
      <c r="BQ69">
        <f>POWER((BP69-$BP$109),2)</f>
        <v>61.19546100833713</v>
      </c>
      <c r="BR69" s="6">
        <v>12.4345875079327</v>
      </c>
      <c r="BS69" s="18">
        <v>4.40859548771421</v>
      </c>
      <c r="BT69">
        <v>16.8431829956469</v>
      </c>
      <c r="BU69">
        <f>POWER((BT69-$BP$109),2)</f>
        <v>77.7921948583131</v>
      </c>
      <c r="BV69" s="6">
        <v>12.4345875079327</v>
      </c>
      <c r="BW69" s="18">
        <v>3.41135989395894</v>
      </c>
      <c r="BX69">
        <v>15.8459474018917</v>
      </c>
      <c r="BY69">
        <f>POWER((BX69-$BX$109),2)</f>
        <v>32.55698999002408</v>
      </c>
      <c r="BZ69" s="6">
        <v>12.1704270911459</v>
      </c>
      <c r="CA69" s="18">
        <v>3.41135989395894</v>
      </c>
      <c r="CB69">
        <v>15.5817869851048</v>
      </c>
      <c r="CC69">
        <f>POWER((CB69-$CB$109),2)</f>
        <v>30.33534284905514</v>
      </c>
      <c r="CD69" s="6">
        <v>12.1704270911459</v>
      </c>
      <c r="CE69" s="18">
        <v>3.41135989395894</v>
      </c>
      <c r="CF69">
        <v>15.5817869851048</v>
      </c>
      <c r="CG69">
        <f>POWER((CF69-$CF$109),2)</f>
        <v>30.33534284905514</v>
      </c>
      <c r="CH69" s="6">
        <v>12.1704270911459</v>
      </c>
      <c r="CI69" s="18">
        <v>3.41135989395894</v>
      </c>
      <c r="CJ69">
        <v>15.5817869851048</v>
      </c>
      <c r="CK69">
        <f>POWER((CJ69-$CJ$109),2)</f>
        <v>30.33534284905514</v>
      </c>
      <c r="CL69" s="6">
        <v>12.1704270911459</v>
      </c>
      <c r="CM69" s="18">
        <v>3.41135989395894</v>
      </c>
      <c r="CN69">
        <v>15.5817869851048</v>
      </c>
      <c r="CO69">
        <f>POWER((CN69-$CN$109),2)</f>
        <v>20.084705073070193</v>
      </c>
      <c r="CP69" s="6">
        <v>12.1704270911459</v>
      </c>
      <c r="CQ69" s="18">
        <v>3.41135989395894</v>
      </c>
      <c r="CR69">
        <v>15.5817869851048</v>
      </c>
      <c r="CS69">
        <f>POWER((CR69-$CR$109),2)</f>
        <v>20.084705073070193</v>
      </c>
      <c r="CT69" s="6">
        <v>16.2451124978365</v>
      </c>
      <c r="CU69" s="7">
        <v>0</v>
      </c>
      <c r="CV69">
        <v>16.2451124978365</v>
      </c>
      <c r="CX69" s="6">
        <v>16.2451124978365</v>
      </c>
      <c r="CY69" s="7">
        <v>0</v>
      </c>
      <c r="CZ69">
        <v>16.2451124978365</v>
      </c>
      <c r="DB69" s="6">
        <v>16.2451124978365</v>
      </c>
      <c r="DC69" s="7">
        <v>0</v>
      </c>
      <c r="DD69">
        <v>16.2451124978365</v>
      </c>
      <c r="DF69" s="6">
        <v>16.2451124978365</v>
      </c>
      <c r="DG69" s="7">
        <v>0</v>
      </c>
      <c r="DH69">
        <v>16.2451124978365</v>
      </c>
      <c r="DJ69" s="6">
        <v>16.2451124978365</v>
      </c>
      <c r="DK69" s="7">
        <v>0</v>
      </c>
      <c r="DL69">
        <v>16.2451124978365</v>
      </c>
      <c r="DN69" s="6">
        <v>16.2451124978365</v>
      </c>
      <c r="DO69" s="7">
        <v>0</v>
      </c>
      <c r="DP69">
        <v>16.2451124978365</v>
      </c>
      <c r="DR69" s="6">
        <v>16.2451124978365</v>
      </c>
      <c r="DS69" s="7">
        <v>0</v>
      </c>
      <c r="DT69">
        <v>16.2451124978365</v>
      </c>
      <c r="DV69" s="6">
        <v>0</v>
      </c>
      <c r="DW69" s="7">
        <v>0</v>
      </c>
      <c r="DX69">
        <v>0</v>
      </c>
      <c r="DZ69" s="6">
        <v>0</v>
      </c>
      <c r="EA69" s="7">
        <v>0</v>
      </c>
      <c r="EB69">
        <v>0</v>
      </c>
      <c r="ED69" s="6">
        <v>0</v>
      </c>
      <c r="EE69" s="7">
        <v>0</v>
      </c>
      <c r="EF69">
        <v>0</v>
      </c>
      <c r="EH69" s="6">
        <v>0</v>
      </c>
      <c r="EI69" s="7">
        <v>0</v>
      </c>
      <c r="EJ69">
        <v>0</v>
      </c>
      <c r="EL69" s="6">
        <v>0</v>
      </c>
      <c r="EM69" s="7">
        <v>0</v>
      </c>
      <c r="EN69">
        <v>0</v>
      </c>
      <c r="EP69" s="6">
        <v>0</v>
      </c>
      <c r="EQ69" s="7">
        <v>0</v>
      </c>
      <c r="ER69">
        <v>0</v>
      </c>
      <c r="ET69" s="6">
        <v>0</v>
      </c>
      <c r="EU69" s="7">
        <v>0</v>
      </c>
      <c r="EV69">
        <v>0</v>
      </c>
      <c r="EX69" s="6">
        <v>0</v>
      </c>
      <c r="EY69" s="7">
        <v>0</v>
      </c>
      <c r="EZ69">
        <v>0</v>
      </c>
    </row>
    <row r="70" spans="1:156" ht="15" thickBot="1" thickTop="1">
      <c r="A70" s="5">
        <v>68</v>
      </c>
      <c r="B70" s="6">
        <v>13.4081294079412</v>
      </c>
      <c r="C70" s="7">
        <v>0</v>
      </c>
      <c r="D70">
        <v>13.4081294079412</v>
      </c>
      <c r="F70" s="6">
        <v>13.4081294079412</v>
      </c>
      <c r="G70" s="7">
        <v>0</v>
      </c>
      <c r="H70">
        <v>13.4081294079412</v>
      </c>
      <c r="I70" s="8"/>
      <c r="J70" s="6">
        <v>8.7648927190986</v>
      </c>
      <c r="K70" s="20">
        <v>5.56459691733883</v>
      </c>
      <c r="L70" s="8">
        <v>14.3294896364374</v>
      </c>
      <c r="M70" s="8">
        <f t="shared" si="9"/>
        <v>25.638692565662605</v>
      </c>
      <c r="N70" s="6">
        <v>8.60735506410375</v>
      </c>
      <c r="O70" s="20">
        <v>3.44541647891309</v>
      </c>
      <c r="P70" s="8">
        <v>12.0527715430168</v>
      </c>
      <c r="Q70" s="8">
        <f t="shared" si="10"/>
        <v>2.0319688325394694</v>
      </c>
      <c r="R70" s="6">
        <v>7.69497749917256</v>
      </c>
      <c r="S70" s="20">
        <v>2.26184197905601</v>
      </c>
      <c r="T70" s="8">
        <v>9.95681947822857</v>
      </c>
      <c r="U70" s="8">
        <f t="shared" si="11"/>
        <v>0.0765846136809363</v>
      </c>
      <c r="V70" s="6">
        <v>7.42735713354136</v>
      </c>
      <c r="W70" s="20">
        <v>1.51028447750338</v>
      </c>
      <c r="X70" s="8">
        <v>8.93764161104474</v>
      </c>
      <c r="Y70">
        <f t="shared" si="12"/>
        <v>0.0013303348919574338</v>
      </c>
      <c r="Z70" s="6">
        <v>7.69682587167135</v>
      </c>
      <c r="AA70" s="20">
        <v>1.46002131189511</v>
      </c>
      <c r="AB70" s="8">
        <v>9.15684718356647</v>
      </c>
      <c r="AC70">
        <f t="shared" si="13"/>
        <v>0.6885455342318775</v>
      </c>
      <c r="AD70" s="6">
        <v>9.0482460974309</v>
      </c>
      <c r="AE70" s="20">
        <v>0.979854031621289</v>
      </c>
      <c r="AF70" s="8">
        <v>10.0281001290522</v>
      </c>
      <c r="AG70">
        <f t="shared" si="14"/>
        <v>4.838250629651983</v>
      </c>
      <c r="AH70" s="6">
        <v>8.86416111655985</v>
      </c>
      <c r="AI70" s="20">
        <v>1.11228374690428</v>
      </c>
      <c r="AJ70" s="8">
        <v>9.97644486346412</v>
      </c>
      <c r="AK70">
        <f t="shared" si="15"/>
        <v>6.529574309380827</v>
      </c>
      <c r="AL70" s="6">
        <v>7.30225625468752</v>
      </c>
      <c r="AM70" s="20">
        <v>1.4214224351073</v>
      </c>
      <c r="AN70" s="8">
        <v>8.72367868979481</v>
      </c>
      <c r="AO70">
        <f t="shared" si="16"/>
        <v>1.8548436421685621</v>
      </c>
      <c r="AP70" s="6">
        <v>8.8180458388622</v>
      </c>
      <c r="AQ70" s="7">
        <v>0</v>
      </c>
      <c r="AR70" s="8">
        <v>8.8180458388622</v>
      </c>
      <c r="AT70" s="6">
        <v>0</v>
      </c>
      <c r="AU70" s="7">
        <v>0</v>
      </c>
      <c r="AV70">
        <v>0</v>
      </c>
      <c r="AX70" s="6">
        <v>0</v>
      </c>
      <c r="AY70" s="7">
        <v>0</v>
      </c>
      <c r="AZ70">
        <v>0</v>
      </c>
      <c r="BB70" s="6">
        <v>0</v>
      </c>
      <c r="BC70" s="7">
        <v>0</v>
      </c>
      <c r="BD70">
        <v>0</v>
      </c>
      <c r="BF70" s="6">
        <v>0</v>
      </c>
      <c r="BG70" s="7">
        <v>0</v>
      </c>
      <c r="BH70">
        <v>0</v>
      </c>
      <c r="BJ70" s="6">
        <v>0</v>
      </c>
      <c r="BK70" s="7">
        <v>0</v>
      </c>
      <c r="BL70">
        <v>0</v>
      </c>
      <c r="BN70" s="6">
        <v>0</v>
      </c>
      <c r="BO70" s="7">
        <v>0</v>
      </c>
      <c r="BP70">
        <v>0</v>
      </c>
      <c r="BR70" s="6">
        <v>0</v>
      </c>
      <c r="BS70" s="7">
        <v>0</v>
      </c>
      <c r="BT70">
        <v>0</v>
      </c>
      <c r="BV70" s="6">
        <v>0</v>
      </c>
      <c r="BW70" s="7">
        <v>0</v>
      </c>
      <c r="BX70">
        <v>0</v>
      </c>
      <c r="BZ70" s="6">
        <v>0</v>
      </c>
      <c r="CA70" s="7">
        <v>0</v>
      </c>
      <c r="CB70">
        <v>0</v>
      </c>
      <c r="CD70" s="6">
        <v>0</v>
      </c>
      <c r="CE70" s="7">
        <v>0</v>
      </c>
      <c r="CF70">
        <v>0</v>
      </c>
      <c r="CH70" s="6">
        <v>0</v>
      </c>
      <c r="CI70" s="7">
        <v>0</v>
      </c>
      <c r="CJ70">
        <v>0</v>
      </c>
      <c r="CL70" s="6">
        <v>0</v>
      </c>
      <c r="CM70" s="7">
        <v>0</v>
      </c>
      <c r="CN70">
        <v>0</v>
      </c>
      <c r="CP70" s="6">
        <v>0</v>
      </c>
      <c r="CQ70" s="7">
        <v>0</v>
      </c>
      <c r="CR70">
        <v>0</v>
      </c>
      <c r="CT70" s="6">
        <v>0</v>
      </c>
      <c r="CU70" s="7">
        <v>0</v>
      </c>
      <c r="CV70">
        <v>0</v>
      </c>
      <c r="CX70" s="6">
        <v>0</v>
      </c>
      <c r="CY70" s="7">
        <v>0</v>
      </c>
      <c r="CZ70">
        <v>0</v>
      </c>
      <c r="DB70" s="6">
        <v>0</v>
      </c>
      <c r="DC70" s="7">
        <v>0</v>
      </c>
      <c r="DD70">
        <v>0</v>
      </c>
      <c r="DF70" s="6">
        <v>0</v>
      </c>
      <c r="DG70" s="7">
        <v>0</v>
      </c>
      <c r="DH70">
        <v>0</v>
      </c>
      <c r="DJ70" s="6">
        <v>0</v>
      </c>
      <c r="DK70" s="7">
        <v>0</v>
      </c>
      <c r="DL70">
        <v>0</v>
      </c>
      <c r="DN70" s="6">
        <v>0</v>
      </c>
      <c r="DO70" s="7">
        <v>0</v>
      </c>
      <c r="DP70">
        <v>0</v>
      </c>
      <c r="DR70" s="6">
        <v>0</v>
      </c>
      <c r="DS70" s="7">
        <v>0</v>
      </c>
      <c r="DT70">
        <v>0</v>
      </c>
      <c r="DV70" s="6">
        <v>0</v>
      </c>
      <c r="DW70" s="7">
        <v>0</v>
      </c>
      <c r="DX70">
        <v>0</v>
      </c>
      <c r="DZ70" s="6">
        <v>0</v>
      </c>
      <c r="EA70" s="7">
        <v>0</v>
      </c>
      <c r="EB70">
        <v>0</v>
      </c>
      <c r="ED70" s="6">
        <v>0</v>
      </c>
      <c r="EE70" s="7">
        <v>0</v>
      </c>
      <c r="EF70">
        <v>0</v>
      </c>
      <c r="EH70" s="6">
        <v>0</v>
      </c>
      <c r="EI70" s="7">
        <v>0</v>
      </c>
      <c r="EJ70">
        <v>0</v>
      </c>
      <c r="EL70" s="6">
        <v>0</v>
      </c>
      <c r="EM70" s="7">
        <v>0</v>
      </c>
      <c r="EN70">
        <v>0</v>
      </c>
      <c r="EP70" s="6">
        <v>0</v>
      </c>
      <c r="EQ70" s="7">
        <v>0</v>
      </c>
      <c r="ER70">
        <v>0</v>
      </c>
      <c r="ET70" s="6">
        <v>0</v>
      </c>
      <c r="EU70" s="7">
        <v>0</v>
      </c>
      <c r="EV70">
        <v>0</v>
      </c>
      <c r="EX70" s="6">
        <v>0</v>
      </c>
      <c r="EY70" s="7">
        <v>0</v>
      </c>
      <c r="EZ70">
        <v>0</v>
      </c>
    </row>
    <row r="71" spans="1:156" ht="15" thickBot="1" thickTop="1">
      <c r="A71" s="5">
        <v>69</v>
      </c>
      <c r="B71" s="6">
        <v>13.4081294079412</v>
      </c>
      <c r="C71" s="7">
        <v>0</v>
      </c>
      <c r="D71">
        <v>13.4081294079412</v>
      </c>
      <c r="F71" s="6">
        <v>13.4081294079412</v>
      </c>
      <c r="G71" s="7">
        <v>0</v>
      </c>
      <c r="H71">
        <v>13.4081294079412</v>
      </c>
      <c r="I71" s="8"/>
      <c r="J71" s="6">
        <v>10.0435992837054</v>
      </c>
      <c r="K71" s="20">
        <v>6.21232336132278</v>
      </c>
      <c r="L71" s="8">
        <v>16.2559226450282</v>
      </c>
      <c r="M71" s="8">
        <f t="shared" si="9"/>
        <v>9.84097885922511</v>
      </c>
      <c r="N71" s="6">
        <v>9.18800931830792</v>
      </c>
      <c r="O71" s="20">
        <v>3.82751822905957</v>
      </c>
      <c r="P71" s="8">
        <v>13.0155275473675</v>
      </c>
      <c r="Q71" s="8">
        <f t="shared" si="10"/>
        <v>0.21410557642787434</v>
      </c>
      <c r="R71" s="6">
        <v>7.42080912774129</v>
      </c>
      <c r="S71" s="20">
        <v>2.64650818798098</v>
      </c>
      <c r="T71" s="8">
        <v>10.0673173157223</v>
      </c>
      <c r="U71" s="8">
        <f t="shared" si="11"/>
        <v>0.0276362079471552</v>
      </c>
      <c r="V71" s="6">
        <v>7.50352573221798</v>
      </c>
      <c r="W71" s="20">
        <v>1.10920730619916</v>
      </c>
      <c r="X71" s="8">
        <v>8.61273303841715</v>
      </c>
      <c r="Y71">
        <f t="shared" si="12"/>
        <v>0.1305971875949983</v>
      </c>
      <c r="Z71" s="6">
        <v>6.94046630650676</v>
      </c>
      <c r="AA71" s="20">
        <v>1.02895077191499</v>
      </c>
      <c r="AB71" s="8">
        <v>7.96941707842175</v>
      </c>
      <c r="AC71">
        <f t="shared" si="13"/>
        <v>0.12790899198361483</v>
      </c>
      <c r="AD71" s="6">
        <v>6.81312695609226</v>
      </c>
      <c r="AE71" s="20">
        <v>0.601212993251802</v>
      </c>
      <c r="AF71" s="8">
        <v>7.41433994934406</v>
      </c>
      <c r="AG71">
        <f t="shared" si="14"/>
        <v>0.17152668314375716</v>
      </c>
      <c r="AH71" s="6">
        <v>6.76340903166401</v>
      </c>
      <c r="AI71" s="20">
        <v>1.13667524946971</v>
      </c>
      <c r="AJ71" s="8">
        <v>7.90008428113372</v>
      </c>
      <c r="AK71">
        <f t="shared" si="15"/>
        <v>0.22938600580149998</v>
      </c>
      <c r="AL71" s="6">
        <v>7.61543917104168</v>
      </c>
      <c r="AM71" s="20">
        <v>0.496993063417892</v>
      </c>
      <c r="AN71" s="8">
        <v>8.11243223445957</v>
      </c>
      <c r="AO71">
        <f t="shared" si="16"/>
        <v>0.5635204472017965</v>
      </c>
      <c r="AP71" s="6">
        <v>6.91854687890626</v>
      </c>
      <c r="AQ71" s="19">
        <v>0.400084005362909</v>
      </c>
      <c r="AR71" s="8">
        <v>7.31863088426917</v>
      </c>
      <c r="AS71">
        <f t="shared" si="17"/>
        <v>0.14659267476756352</v>
      </c>
      <c r="AT71" s="6">
        <v>5.93734375300482</v>
      </c>
      <c r="AU71" s="18">
        <v>0.0373620043878029</v>
      </c>
      <c r="AV71">
        <v>5.97470575739262</v>
      </c>
      <c r="AW71">
        <f t="shared" si="18"/>
        <v>0.9177294519362573</v>
      </c>
      <c r="AX71" s="6">
        <v>5.93734375300482</v>
      </c>
      <c r="AY71" s="18">
        <v>0.0373620043878029</v>
      </c>
      <c r="AZ71">
        <v>5.97470575739262</v>
      </c>
      <c r="BA71">
        <f>POWER((AZ71-$AZ$109),2)</f>
        <v>0.7921065670053017</v>
      </c>
      <c r="BB71" s="6">
        <v>5.93734375300482</v>
      </c>
      <c r="BC71" s="18">
        <v>0.0373620043878029</v>
      </c>
      <c r="BD71">
        <v>5.97470575739262</v>
      </c>
      <c r="BE71">
        <f>POWER((BD71-$BD$109),2)</f>
        <v>1.8651962506889548</v>
      </c>
      <c r="BF71" s="6">
        <v>1.58496250072116</v>
      </c>
      <c r="BG71" s="7">
        <v>0</v>
      </c>
      <c r="BH71">
        <v>1.58496250072116</v>
      </c>
      <c r="BJ71" s="6">
        <v>1.58496250072116</v>
      </c>
      <c r="BK71" s="7">
        <v>0</v>
      </c>
      <c r="BL71">
        <v>1.58496250072116</v>
      </c>
      <c r="BN71" s="6">
        <v>1.58496250072116</v>
      </c>
      <c r="BO71" s="7">
        <v>0</v>
      </c>
      <c r="BP71">
        <v>1.58496250072116</v>
      </c>
      <c r="BR71" s="6">
        <v>0</v>
      </c>
      <c r="BS71" s="7">
        <v>0</v>
      </c>
      <c r="BT71">
        <v>0</v>
      </c>
      <c r="BV71" s="6">
        <v>0</v>
      </c>
      <c r="BW71" s="7">
        <v>0</v>
      </c>
      <c r="BX71">
        <v>0</v>
      </c>
      <c r="BZ71" s="6">
        <v>0</v>
      </c>
      <c r="CA71" s="7">
        <v>0</v>
      </c>
      <c r="CB71">
        <v>0</v>
      </c>
      <c r="CD71" s="6">
        <v>0</v>
      </c>
      <c r="CE71" s="7">
        <v>0</v>
      </c>
      <c r="CF71">
        <v>0</v>
      </c>
      <c r="CH71" s="6">
        <v>0</v>
      </c>
      <c r="CI71" s="7">
        <v>0</v>
      </c>
      <c r="CJ71">
        <v>0</v>
      </c>
      <c r="CL71" s="6">
        <v>0</v>
      </c>
      <c r="CM71" s="7">
        <v>0</v>
      </c>
      <c r="CN71">
        <v>0</v>
      </c>
      <c r="CP71" s="6">
        <v>0</v>
      </c>
      <c r="CQ71" s="7">
        <v>0</v>
      </c>
      <c r="CR71">
        <v>0</v>
      </c>
      <c r="CT71" s="6">
        <v>0</v>
      </c>
      <c r="CU71" s="7">
        <v>0</v>
      </c>
      <c r="CV71">
        <v>0</v>
      </c>
      <c r="CX71" s="6">
        <v>0</v>
      </c>
      <c r="CY71" s="7">
        <v>0</v>
      </c>
      <c r="CZ71">
        <v>0</v>
      </c>
      <c r="DB71" s="6">
        <v>0</v>
      </c>
      <c r="DC71" s="7">
        <v>0</v>
      </c>
      <c r="DD71">
        <v>0</v>
      </c>
      <c r="DF71" s="6">
        <v>0</v>
      </c>
      <c r="DG71" s="7">
        <v>0</v>
      </c>
      <c r="DH71">
        <v>0</v>
      </c>
      <c r="DJ71" s="6">
        <v>0</v>
      </c>
      <c r="DK71" s="7">
        <v>0</v>
      </c>
      <c r="DL71">
        <v>0</v>
      </c>
      <c r="DN71" s="6">
        <v>0</v>
      </c>
      <c r="DO71" s="7">
        <v>0</v>
      </c>
      <c r="DP71">
        <v>0</v>
      </c>
      <c r="DR71" s="6">
        <v>0</v>
      </c>
      <c r="DS71" s="7">
        <v>0</v>
      </c>
      <c r="DT71">
        <v>0</v>
      </c>
      <c r="DV71" s="6">
        <v>0</v>
      </c>
      <c r="DW71" s="7">
        <v>0</v>
      </c>
      <c r="DX71">
        <v>0</v>
      </c>
      <c r="DZ71" s="6">
        <v>0</v>
      </c>
      <c r="EA71" s="7">
        <v>0</v>
      </c>
      <c r="EB71">
        <v>0</v>
      </c>
      <c r="ED71" s="6">
        <v>0</v>
      </c>
      <c r="EE71" s="7">
        <v>0</v>
      </c>
      <c r="EF71">
        <v>0</v>
      </c>
      <c r="EH71" s="6">
        <v>0</v>
      </c>
      <c r="EI71" s="7">
        <v>0</v>
      </c>
      <c r="EJ71">
        <v>0</v>
      </c>
      <c r="EL71" s="6">
        <v>0</v>
      </c>
      <c r="EM71" s="7">
        <v>0</v>
      </c>
      <c r="EN71">
        <v>0</v>
      </c>
      <c r="EP71" s="6">
        <v>0</v>
      </c>
      <c r="EQ71" s="7">
        <v>0</v>
      </c>
      <c r="ER71">
        <v>0</v>
      </c>
      <c r="ET71" s="6">
        <v>0</v>
      </c>
      <c r="EU71" s="7">
        <v>0</v>
      </c>
      <c r="EV71">
        <v>0</v>
      </c>
      <c r="EX71" s="6">
        <v>0</v>
      </c>
      <c r="EY71" s="7">
        <v>0</v>
      </c>
      <c r="EZ71">
        <v>0</v>
      </c>
    </row>
    <row r="72" spans="1:156" ht="15" thickBot="1" thickTop="1">
      <c r="A72" s="5">
        <v>70</v>
      </c>
      <c r="B72" s="6">
        <v>13.4081294079412</v>
      </c>
      <c r="C72" s="7">
        <v>0</v>
      </c>
      <c r="D72">
        <v>13.4081294079412</v>
      </c>
      <c r="F72" s="6">
        <v>13.4081294079412</v>
      </c>
      <c r="G72" s="7">
        <v>0</v>
      </c>
      <c r="H72">
        <v>13.4081294079412</v>
      </c>
      <c r="I72" s="8"/>
      <c r="J72" s="6">
        <v>10.4220073556485</v>
      </c>
      <c r="K72" s="20">
        <v>9.05834520305956</v>
      </c>
      <c r="L72" s="8">
        <v>19.4803525587081</v>
      </c>
      <c r="M72" s="8">
        <f t="shared" si="9"/>
        <v>0.0076381420641679415</v>
      </c>
      <c r="N72" s="6">
        <v>9.57266594382113</v>
      </c>
      <c r="O72" s="20">
        <v>4.74100239525788</v>
      </c>
      <c r="P72" s="8">
        <v>14.313668339079</v>
      </c>
      <c r="Q72" s="8">
        <f t="shared" si="10"/>
        <v>0.6979355218689124</v>
      </c>
      <c r="R72" s="6">
        <v>8.71062021198165</v>
      </c>
      <c r="S72" s="20">
        <v>2.20310004974022</v>
      </c>
      <c r="T72" s="8">
        <v>10.9137202617219</v>
      </c>
      <c r="U72" s="8">
        <f t="shared" si="11"/>
        <v>0.4626197087183326</v>
      </c>
      <c r="V72" s="6">
        <v>8.41397055219703</v>
      </c>
      <c r="W72" s="20">
        <v>1.78895762581189</v>
      </c>
      <c r="X72" s="8">
        <v>10.2029281780089</v>
      </c>
      <c r="Y72">
        <f t="shared" si="12"/>
        <v>1.5099809238772155</v>
      </c>
      <c r="Z72" s="6">
        <v>9.06418834278116</v>
      </c>
      <c r="AA72" s="20">
        <v>1.56671174323112</v>
      </c>
      <c r="AB72" s="8">
        <v>10.6309000860123</v>
      </c>
      <c r="AC72">
        <f t="shared" si="13"/>
        <v>5.307675710870317</v>
      </c>
      <c r="AD72" s="6">
        <v>8.67283398369035</v>
      </c>
      <c r="AE72" s="20">
        <v>2.05060246509437</v>
      </c>
      <c r="AF72" s="8">
        <v>10.7234364487847</v>
      </c>
      <c r="AG72">
        <f t="shared" si="14"/>
        <v>8.38067007461706</v>
      </c>
      <c r="AH72" s="6">
        <v>7.24230604379408</v>
      </c>
      <c r="AI72" s="20">
        <v>1.71233122776803</v>
      </c>
      <c r="AJ72" s="8">
        <v>8.95463727156211</v>
      </c>
      <c r="AK72">
        <f t="shared" si="15"/>
        <v>2.3516086993096565</v>
      </c>
      <c r="AL72" s="6">
        <v>7.24230604379408</v>
      </c>
      <c r="AM72" s="20">
        <v>0.963236902981914</v>
      </c>
      <c r="AN72" s="8">
        <v>8.20554294677599</v>
      </c>
      <c r="AO72">
        <f t="shared" si="16"/>
        <v>0.711982749108137</v>
      </c>
      <c r="AP72" s="6">
        <v>6.43258177326723</v>
      </c>
      <c r="AQ72" s="21">
        <v>0.384016611651746</v>
      </c>
      <c r="AR72" s="8">
        <v>6.81659838491898</v>
      </c>
      <c r="AS72">
        <f t="shared" si="17"/>
        <v>0.014198693537498142</v>
      </c>
      <c r="AT72" s="6">
        <v>4.33985000288462</v>
      </c>
      <c r="AU72" s="18">
        <v>0.597487015079363</v>
      </c>
      <c r="AV72">
        <v>4.93733701796399</v>
      </c>
      <c r="AW72">
        <f t="shared" si="18"/>
        <v>3.98142444755864</v>
      </c>
      <c r="AX72" s="6">
        <v>0</v>
      </c>
      <c r="AY72" s="7">
        <v>0</v>
      </c>
      <c r="AZ72">
        <v>0</v>
      </c>
      <c r="BB72" s="6">
        <v>0</v>
      </c>
      <c r="BC72" s="7">
        <v>0</v>
      </c>
      <c r="BD72">
        <v>0</v>
      </c>
      <c r="BF72" s="6">
        <v>0</v>
      </c>
      <c r="BG72" s="7">
        <v>0</v>
      </c>
      <c r="BH72">
        <v>0</v>
      </c>
      <c r="BJ72" s="6">
        <v>0</v>
      </c>
      <c r="BK72" s="7">
        <v>0</v>
      </c>
      <c r="BL72">
        <v>0</v>
      </c>
      <c r="BN72" s="6">
        <v>0</v>
      </c>
      <c r="BO72" s="7">
        <v>0</v>
      </c>
      <c r="BP72">
        <v>0</v>
      </c>
      <c r="BR72" s="6">
        <v>0</v>
      </c>
      <c r="BS72" s="7">
        <v>0</v>
      </c>
      <c r="BT72">
        <v>0</v>
      </c>
      <c r="BV72" s="6">
        <v>0</v>
      </c>
      <c r="BW72" s="7">
        <v>0</v>
      </c>
      <c r="BX72">
        <v>0</v>
      </c>
      <c r="BZ72" s="6">
        <v>0</v>
      </c>
      <c r="CA72" s="7">
        <v>0</v>
      </c>
      <c r="CB72">
        <v>0</v>
      </c>
      <c r="CD72" s="6">
        <v>0</v>
      </c>
      <c r="CE72" s="7">
        <v>0</v>
      </c>
      <c r="CF72">
        <v>0</v>
      </c>
      <c r="CH72" s="6">
        <v>0</v>
      </c>
      <c r="CI72" s="7">
        <v>0</v>
      </c>
      <c r="CJ72">
        <v>0</v>
      </c>
      <c r="CL72" s="6">
        <v>0</v>
      </c>
      <c r="CM72" s="7">
        <v>0</v>
      </c>
      <c r="CN72">
        <v>0</v>
      </c>
      <c r="CP72" s="6">
        <v>0</v>
      </c>
      <c r="CQ72" s="7">
        <v>0</v>
      </c>
      <c r="CR72">
        <v>0</v>
      </c>
      <c r="CT72" s="6">
        <v>0</v>
      </c>
      <c r="CU72" s="7">
        <v>0</v>
      </c>
      <c r="CV72">
        <v>0</v>
      </c>
      <c r="CX72" s="6">
        <v>0</v>
      </c>
      <c r="CY72" s="7">
        <v>0</v>
      </c>
      <c r="CZ72">
        <v>0</v>
      </c>
      <c r="DB72" s="6">
        <v>0</v>
      </c>
      <c r="DC72" s="7">
        <v>0</v>
      </c>
      <c r="DD72">
        <v>0</v>
      </c>
      <c r="DF72" s="6">
        <v>0</v>
      </c>
      <c r="DG72" s="7">
        <v>0</v>
      </c>
      <c r="DH72">
        <v>0</v>
      </c>
      <c r="DJ72" s="6">
        <v>0</v>
      </c>
      <c r="DK72" s="7">
        <v>0</v>
      </c>
      <c r="DL72">
        <v>0</v>
      </c>
      <c r="DN72" s="6">
        <v>0</v>
      </c>
      <c r="DO72" s="7">
        <v>0</v>
      </c>
      <c r="DP72">
        <v>0</v>
      </c>
      <c r="DR72" s="6">
        <v>0</v>
      </c>
      <c r="DS72" s="7">
        <v>0</v>
      </c>
      <c r="DT72">
        <v>0</v>
      </c>
      <c r="DV72" s="6">
        <v>0</v>
      </c>
      <c r="DW72" s="7">
        <v>0</v>
      </c>
      <c r="DX72">
        <v>0</v>
      </c>
      <c r="DZ72" s="6">
        <v>0</v>
      </c>
      <c r="EA72" s="7">
        <v>0</v>
      </c>
      <c r="EB72">
        <v>0</v>
      </c>
      <c r="ED72" s="6">
        <v>0</v>
      </c>
      <c r="EE72" s="7">
        <v>0</v>
      </c>
      <c r="EF72">
        <v>0</v>
      </c>
      <c r="EH72" s="6">
        <v>0</v>
      </c>
      <c r="EI72" s="7">
        <v>0</v>
      </c>
      <c r="EJ72">
        <v>0</v>
      </c>
      <c r="EL72" s="6">
        <v>0</v>
      </c>
      <c r="EM72" s="7">
        <v>0</v>
      </c>
      <c r="EN72">
        <v>0</v>
      </c>
      <c r="EP72" s="6">
        <v>0</v>
      </c>
      <c r="EQ72" s="7">
        <v>0</v>
      </c>
      <c r="ER72">
        <v>0</v>
      </c>
      <c r="ET72" s="6">
        <v>0</v>
      </c>
      <c r="EU72" s="7">
        <v>0</v>
      </c>
      <c r="EV72">
        <v>0</v>
      </c>
      <c r="EX72" s="6">
        <v>0</v>
      </c>
      <c r="EY72" s="7">
        <v>0</v>
      </c>
      <c r="EZ72">
        <v>0</v>
      </c>
    </row>
    <row r="73" spans="1:156" ht="15" thickTop="1">
      <c r="A73" s="5">
        <v>71</v>
      </c>
      <c r="B73" s="6">
        <v>13.4081294079412</v>
      </c>
      <c r="C73" s="7">
        <v>0</v>
      </c>
      <c r="D73">
        <v>13.4081294079412</v>
      </c>
      <c r="F73" s="6">
        <v>13.4081294079412</v>
      </c>
      <c r="G73" s="7">
        <v>0</v>
      </c>
      <c r="H73">
        <v>13.4081294079412</v>
      </c>
      <c r="I73" s="8"/>
      <c r="J73" s="6">
        <v>11.071710318374</v>
      </c>
      <c r="K73" s="20">
        <v>10.6102908953128</v>
      </c>
      <c r="L73" s="8">
        <v>21.6820012136869</v>
      </c>
      <c r="M73" s="8">
        <f t="shared" si="9"/>
        <v>5.239727560504418</v>
      </c>
      <c r="N73" s="6">
        <v>9.51520942562624</v>
      </c>
      <c r="O73" s="20">
        <v>4.570422298979</v>
      </c>
      <c r="P73" s="8">
        <v>14.0856317246052</v>
      </c>
      <c r="Q73" s="8">
        <f t="shared" si="10"/>
        <v>0.36892108073083596</v>
      </c>
      <c r="R73" s="6">
        <v>8.23624151383208</v>
      </c>
      <c r="S73" s="20">
        <v>2.83907049414371</v>
      </c>
      <c r="T73" s="8">
        <v>11.0753120079758</v>
      </c>
      <c r="U73" s="8">
        <f t="shared" si="11"/>
        <v>0.7085485803444761</v>
      </c>
      <c r="V73" s="6">
        <v>7.32828895639684</v>
      </c>
      <c r="W73" s="20">
        <v>1.6502797657264</v>
      </c>
      <c r="X73" s="8">
        <v>8.97856872212324</v>
      </c>
      <c r="Y73">
        <f t="shared" si="12"/>
        <v>1.983236959811992E-05</v>
      </c>
      <c r="Z73" s="6">
        <v>6.36066814138395</v>
      </c>
      <c r="AA73" s="20">
        <v>1.40289458625596</v>
      </c>
      <c r="AB73" s="8">
        <v>7.76356272763991</v>
      </c>
      <c r="AC73">
        <f t="shared" si="13"/>
        <v>0.31753001515922635</v>
      </c>
      <c r="AD73" s="6">
        <v>6.08621597554755</v>
      </c>
      <c r="AE73" s="20">
        <v>0.695610554473501</v>
      </c>
      <c r="AF73" s="8">
        <v>6.78182653002105</v>
      </c>
      <c r="AG73">
        <f t="shared" si="14"/>
        <v>1.0955206409621332</v>
      </c>
      <c r="AH73" s="6">
        <v>4.97710972438569</v>
      </c>
      <c r="AI73" s="20">
        <v>0.18802417791793</v>
      </c>
      <c r="AJ73" s="8">
        <v>5.16513390230362</v>
      </c>
      <c r="AK73">
        <f t="shared" si="15"/>
        <v>5.089571137206435</v>
      </c>
      <c r="AL73" s="6">
        <v>6.759231948531</v>
      </c>
      <c r="AM73" s="20">
        <v>0.312745559386592</v>
      </c>
      <c r="AN73" s="8">
        <v>7.07197750791759</v>
      </c>
      <c r="AO73">
        <f t="shared" si="16"/>
        <v>0.08396939800923385</v>
      </c>
      <c r="AP73" s="6">
        <v>11.5979958398237</v>
      </c>
      <c r="AQ73" s="7">
        <v>0</v>
      </c>
      <c r="AR73" s="8">
        <v>11.5979958398237</v>
      </c>
      <c r="AT73" s="6">
        <v>11.7451124978365</v>
      </c>
      <c r="AU73" s="7">
        <v>0</v>
      </c>
      <c r="AV73">
        <v>11.7451124978365</v>
      </c>
      <c r="AX73" s="6">
        <v>0</v>
      </c>
      <c r="AY73" s="7">
        <v>0</v>
      </c>
      <c r="AZ73">
        <v>0</v>
      </c>
      <c r="BB73" s="6">
        <v>0</v>
      </c>
      <c r="BC73" s="7">
        <v>0</v>
      </c>
      <c r="BD73">
        <v>0</v>
      </c>
      <c r="BF73" s="6">
        <v>0</v>
      </c>
      <c r="BG73" s="7">
        <v>0</v>
      </c>
      <c r="BH73">
        <v>0</v>
      </c>
      <c r="BJ73" s="6">
        <v>0</v>
      </c>
      <c r="BK73" s="7">
        <v>0</v>
      </c>
      <c r="BL73">
        <v>0</v>
      </c>
      <c r="BN73" s="6">
        <v>0</v>
      </c>
      <c r="BO73" s="7">
        <v>0</v>
      </c>
      <c r="BP73">
        <v>0</v>
      </c>
      <c r="BR73" s="6">
        <v>0</v>
      </c>
      <c r="BS73" s="7">
        <v>0</v>
      </c>
      <c r="BT73">
        <v>0</v>
      </c>
      <c r="BV73" s="6">
        <v>0</v>
      </c>
      <c r="BW73" s="7">
        <v>0</v>
      </c>
      <c r="BX73">
        <v>0</v>
      </c>
      <c r="BZ73" s="6">
        <v>0</v>
      </c>
      <c r="CA73" s="7">
        <v>0</v>
      </c>
      <c r="CB73">
        <v>0</v>
      </c>
      <c r="CD73" s="6">
        <v>0</v>
      </c>
      <c r="CE73" s="7">
        <v>0</v>
      </c>
      <c r="CF73">
        <v>0</v>
      </c>
      <c r="CH73" s="6">
        <v>0</v>
      </c>
      <c r="CI73" s="7">
        <v>0</v>
      </c>
      <c r="CJ73">
        <v>0</v>
      </c>
      <c r="CL73" s="6">
        <v>0</v>
      </c>
      <c r="CM73" s="7">
        <v>0</v>
      </c>
      <c r="CN73">
        <v>0</v>
      </c>
      <c r="CP73" s="6">
        <v>0</v>
      </c>
      <c r="CQ73" s="7">
        <v>0</v>
      </c>
      <c r="CR73">
        <v>0</v>
      </c>
      <c r="CT73" s="6">
        <v>0</v>
      </c>
      <c r="CU73" s="7">
        <v>0</v>
      </c>
      <c r="CV73">
        <v>0</v>
      </c>
      <c r="CX73" s="6">
        <v>0</v>
      </c>
      <c r="CY73" s="7">
        <v>0</v>
      </c>
      <c r="CZ73">
        <v>0</v>
      </c>
      <c r="DB73" s="6">
        <v>0</v>
      </c>
      <c r="DC73" s="7">
        <v>0</v>
      </c>
      <c r="DD73">
        <v>0</v>
      </c>
      <c r="DF73" s="6">
        <v>0</v>
      </c>
      <c r="DG73" s="7">
        <v>0</v>
      </c>
      <c r="DH73">
        <v>0</v>
      </c>
      <c r="DJ73" s="6">
        <v>0</v>
      </c>
      <c r="DK73" s="7">
        <v>0</v>
      </c>
      <c r="DL73">
        <v>0</v>
      </c>
      <c r="DN73" s="6">
        <v>0</v>
      </c>
      <c r="DO73" s="7">
        <v>0</v>
      </c>
      <c r="DP73">
        <v>0</v>
      </c>
      <c r="DR73" s="6">
        <v>0</v>
      </c>
      <c r="DS73" s="7">
        <v>0</v>
      </c>
      <c r="DT73">
        <v>0</v>
      </c>
      <c r="DV73" s="6">
        <v>0</v>
      </c>
      <c r="DW73" s="7">
        <v>0</v>
      </c>
      <c r="DX73">
        <v>0</v>
      </c>
      <c r="DZ73" s="6">
        <v>0</v>
      </c>
      <c r="EA73" s="7">
        <v>0</v>
      </c>
      <c r="EB73">
        <v>0</v>
      </c>
      <c r="ED73" s="6">
        <v>0</v>
      </c>
      <c r="EE73" s="7">
        <v>0</v>
      </c>
      <c r="EF73">
        <v>0</v>
      </c>
      <c r="EH73" s="6">
        <v>0</v>
      </c>
      <c r="EI73" s="7">
        <v>0</v>
      </c>
      <c r="EJ73">
        <v>0</v>
      </c>
      <c r="EL73" s="6">
        <v>0</v>
      </c>
      <c r="EM73" s="7">
        <v>0</v>
      </c>
      <c r="EN73">
        <v>0</v>
      </c>
      <c r="EP73" s="6">
        <v>0</v>
      </c>
      <c r="EQ73" s="7">
        <v>0</v>
      </c>
      <c r="ER73">
        <v>0</v>
      </c>
      <c r="ET73" s="6">
        <v>0</v>
      </c>
      <c r="EU73" s="7">
        <v>0</v>
      </c>
      <c r="EV73">
        <v>0</v>
      </c>
      <c r="EX73" s="6">
        <v>0</v>
      </c>
      <c r="EY73" s="7">
        <v>0</v>
      </c>
      <c r="EZ73">
        <v>0</v>
      </c>
    </row>
    <row r="74" spans="1:156" ht="15" thickBot="1">
      <c r="A74" s="5">
        <v>72</v>
      </c>
      <c r="B74" s="6">
        <v>13.4081294079412</v>
      </c>
      <c r="C74" s="7">
        <v>0</v>
      </c>
      <c r="D74">
        <v>13.4081294079412</v>
      </c>
      <c r="F74" s="6">
        <v>13.4081294079412</v>
      </c>
      <c r="G74" s="7">
        <v>0</v>
      </c>
      <c r="H74">
        <v>13.4081294079412</v>
      </c>
      <c r="I74" s="8"/>
      <c r="J74" s="6">
        <v>11.8809154421076</v>
      </c>
      <c r="K74" s="20">
        <v>12.1683926003178</v>
      </c>
      <c r="L74" s="8">
        <v>24.0493080424254</v>
      </c>
      <c r="M74" s="8">
        <f t="shared" si="9"/>
        <v>21.681613468707585</v>
      </c>
      <c r="N74" s="6">
        <v>9.20829824246021</v>
      </c>
      <c r="O74" s="20">
        <v>4.14841733966646</v>
      </c>
      <c r="P74" s="8">
        <v>13.3567155821267</v>
      </c>
      <c r="Q74" s="8">
        <f t="shared" si="10"/>
        <v>0.014768909702822807</v>
      </c>
      <c r="R74" s="6">
        <v>8.01290675302207</v>
      </c>
      <c r="S74" s="20">
        <v>2.64355846911314</v>
      </c>
      <c r="T74" s="8">
        <v>10.6564652221352</v>
      </c>
      <c r="U74" s="8">
        <f t="shared" si="11"/>
        <v>0.17884990076929608</v>
      </c>
      <c r="V74" s="6">
        <v>7.5216686322532</v>
      </c>
      <c r="W74" s="20">
        <v>1.78810284918853</v>
      </c>
      <c r="X74" s="8">
        <v>9.30977148144173</v>
      </c>
      <c r="Y74">
        <f t="shared" si="12"/>
        <v>0.11266502699211423</v>
      </c>
      <c r="Z74" s="6">
        <v>7.9739350712273</v>
      </c>
      <c r="AA74" s="20">
        <v>1.40444110864446</v>
      </c>
      <c r="AB74" s="8">
        <v>9.37837617987176</v>
      </c>
      <c r="AC74">
        <f t="shared" si="13"/>
        <v>1.1052641443636466</v>
      </c>
      <c r="AD74" s="6">
        <v>7.05357161601062</v>
      </c>
      <c r="AE74" s="20">
        <v>0.319037138783206</v>
      </c>
      <c r="AF74" s="8">
        <v>7.37260875479383</v>
      </c>
      <c r="AG74">
        <f t="shared" si="14"/>
        <v>0.2078347751791094</v>
      </c>
      <c r="AH74" s="6">
        <v>6.32314167035257</v>
      </c>
      <c r="AI74" s="20">
        <v>0.169209775464436</v>
      </c>
      <c r="AJ74" s="8">
        <v>6.49235144581701</v>
      </c>
      <c r="AK74">
        <f t="shared" si="15"/>
        <v>0.8626513173023885</v>
      </c>
      <c r="AL74" s="6">
        <v>7.57894792087341</v>
      </c>
      <c r="AM74" s="21">
        <v>0.384259614369758</v>
      </c>
      <c r="AN74" s="8">
        <v>7.96320753524317</v>
      </c>
      <c r="AO74">
        <f t="shared" si="16"/>
        <v>0.3617484666636782</v>
      </c>
      <c r="AP74" s="6">
        <v>6.72982500336539</v>
      </c>
      <c r="AQ74" s="7">
        <v>0</v>
      </c>
      <c r="AR74" s="8">
        <v>6.72982500336539</v>
      </c>
      <c r="AT74" s="6">
        <v>6.72982500336539</v>
      </c>
      <c r="AU74" s="7">
        <v>0</v>
      </c>
      <c r="AV74">
        <v>6.72982500336539</v>
      </c>
      <c r="AX74" s="6">
        <v>6.72982500336539</v>
      </c>
      <c r="AY74" s="7">
        <v>0</v>
      </c>
      <c r="AZ74">
        <v>6.72982500336539</v>
      </c>
      <c r="BB74" s="6">
        <v>6.72982500336539</v>
      </c>
      <c r="BC74" s="7">
        <v>0</v>
      </c>
      <c r="BD74">
        <v>6.72982500336539</v>
      </c>
      <c r="BF74" s="6">
        <v>0</v>
      </c>
      <c r="BG74" s="7">
        <v>0</v>
      </c>
      <c r="BH74">
        <v>0</v>
      </c>
      <c r="BJ74" s="6">
        <v>2.64160416786859</v>
      </c>
      <c r="BK74" s="7">
        <v>0</v>
      </c>
      <c r="BL74">
        <v>2.64160416786859</v>
      </c>
      <c r="BN74" s="6">
        <v>2.64160416786859</v>
      </c>
      <c r="BO74" s="7">
        <v>0</v>
      </c>
      <c r="BP74">
        <v>2.64160416786859</v>
      </c>
      <c r="BR74" s="6">
        <v>2.64160416786859</v>
      </c>
      <c r="BS74" s="7">
        <v>0</v>
      </c>
      <c r="BT74">
        <v>2.64160416786859</v>
      </c>
      <c r="BV74" s="6">
        <v>2.64160416786859</v>
      </c>
      <c r="BW74" s="7">
        <v>0</v>
      </c>
      <c r="BX74">
        <v>2.64160416786859</v>
      </c>
      <c r="BZ74" s="6">
        <v>2.64160416786859</v>
      </c>
      <c r="CA74" s="7">
        <v>0</v>
      </c>
      <c r="CB74">
        <v>2.64160416786859</v>
      </c>
      <c r="CD74" s="6">
        <v>0</v>
      </c>
      <c r="CE74" s="7">
        <v>0</v>
      </c>
      <c r="CF74">
        <v>0</v>
      </c>
      <c r="CH74" s="6">
        <v>0</v>
      </c>
      <c r="CI74" s="7">
        <v>0</v>
      </c>
      <c r="CJ74">
        <v>0</v>
      </c>
      <c r="CL74" s="6">
        <v>0</v>
      </c>
      <c r="CM74" s="7">
        <v>0</v>
      </c>
      <c r="CN74">
        <v>0</v>
      </c>
      <c r="CP74" s="6">
        <v>0</v>
      </c>
      <c r="CQ74" s="7">
        <v>0</v>
      </c>
      <c r="CR74">
        <v>0</v>
      </c>
      <c r="CT74" s="6">
        <v>0</v>
      </c>
      <c r="CU74" s="7">
        <v>0</v>
      </c>
      <c r="CV74">
        <v>0</v>
      </c>
      <c r="CX74" s="6">
        <v>0</v>
      </c>
      <c r="CY74" s="7">
        <v>0</v>
      </c>
      <c r="CZ74">
        <v>0</v>
      </c>
      <c r="DB74" s="6">
        <v>0</v>
      </c>
      <c r="DC74" s="7">
        <v>0</v>
      </c>
      <c r="DD74">
        <v>0</v>
      </c>
      <c r="DF74" s="6">
        <v>0</v>
      </c>
      <c r="DG74" s="7">
        <v>0</v>
      </c>
      <c r="DH74">
        <v>0</v>
      </c>
      <c r="DJ74" s="6">
        <v>0</v>
      </c>
      <c r="DK74" s="7">
        <v>0</v>
      </c>
      <c r="DL74">
        <v>0</v>
      </c>
      <c r="DN74" s="6">
        <v>0</v>
      </c>
      <c r="DO74" s="7">
        <v>0</v>
      </c>
      <c r="DP74">
        <v>0</v>
      </c>
      <c r="DR74" s="6">
        <v>0</v>
      </c>
      <c r="DS74" s="7">
        <v>0</v>
      </c>
      <c r="DT74">
        <v>0</v>
      </c>
      <c r="DV74" s="6">
        <v>0</v>
      </c>
      <c r="DW74" s="7">
        <v>0</v>
      </c>
      <c r="DX74">
        <v>0</v>
      </c>
      <c r="DZ74" s="6">
        <v>0</v>
      </c>
      <c r="EA74" s="7">
        <v>0</v>
      </c>
      <c r="EB74">
        <v>0</v>
      </c>
      <c r="ED74" s="6">
        <v>0</v>
      </c>
      <c r="EE74" s="7">
        <v>0</v>
      </c>
      <c r="EF74">
        <v>0</v>
      </c>
      <c r="EH74" s="6">
        <v>0</v>
      </c>
      <c r="EI74" s="7">
        <v>0</v>
      </c>
      <c r="EJ74">
        <v>0</v>
      </c>
      <c r="EL74" s="6">
        <v>0</v>
      </c>
      <c r="EM74" s="7">
        <v>0</v>
      </c>
      <c r="EN74">
        <v>0</v>
      </c>
      <c r="EP74" s="6">
        <v>0</v>
      </c>
      <c r="EQ74" s="7">
        <v>0</v>
      </c>
      <c r="ER74">
        <v>0</v>
      </c>
      <c r="ET74" s="6">
        <v>0</v>
      </c>
      <c r="EU74" s="7">
        <v>0</v>
      </c>
      <c r="EV74">
        <v>0</v>
      </c>
      <c r="EX74" s="6">
        <v>0</v>
      </c>
      <c r="EY74" s="7">
        <v>0</v>
      </c>
      <c r="EZ74">
        <v>0</v>
      </c>
    </row>
    <row r="75" spans="1:156" ht="15" thickBot="1" thickTop="1">
      <c r="A75" s="5">
        <v>73</v>
      </c>
      <c r="B75" s="6">
        <v>13.4081294079412</v>
      </c>
      <c r="C75" s="7">
        <v>0</v>
      </c>
      <c r="D75">
        <v>13.4081294079412</v>
      </c>
      <c r="F75" s="6">
        <v>13.4081294079412</v>
      </c>
      <c r="G75" s="7">
        <v>0</v>
      </c>
      <c r="H75">
        <v>13.4081294079412</v>
      </c>
      <c r="I75" s="8"/>
      <c r="J75" s="6">
        <v>10.381708439959</v>
      </c>
      <c r="K75" s="20">
        <v>9.34852249850756</v>
      </c>
      <c r="L75" s="8">
        <v>19.7302309384666</v>
      </c>
      <c r="M75" s="8">
        <f t="shared" si="9"/>
        <v>0.11375432078983112</v>
      </c>
      <c r="N75" s="6">
        <v>8.45510422077491</v>
      </c>
      <c r="O75" s="20">
        <v>4.24837691661173</v>
      </c>
      <c r="P75" s="8">
        <v>12.7034811373866</v>
      </c>
      <c r="Q75" s="8">
        <f t="shared" si="10"/>
        <v>0.6002559208596361</v>
      </c>
      <c r="R75" s="6">
        <v>6.35140231777749</v>
      </c>
      <c r="S75" s="20">
        <v>1.51640738736539</v>
      </c>
      <c r="T75" s="8">
        <v>7.86780970514288</v>
      </c>
      <c r="U75" s="8">
        <f t="shared" si="11"/>
        <v>5.596768450406996</v>
      </c>
      <c r="V75" s="6">
        <v>6.72196599884701</v>
      </c>
      <c r="W75" s="20">
        <v>1.48292022513273</v>
      </c>
      <c r="X75" s="8">
        <v>8.20488622397974</v>
      </c>
      <c r="Y75">
        <f t="shared" si="12"/>
        <v>0.5917134748612894</v>
      </c>
      <c r="Z75" s="6">
        <v>5.66996684225094</v>
      </c>
      <c r="AA75" s="20">
        <v>0.434000116800473</v>
      </c>
      <c r="AB75" s="8">
        <v>6.10396695905141</v>
      </c>
      <c r="AC75">
        <f t="shared" si="13"/>
        <v>4.942145979507591</v>
      </c>
      <c r="AD75" s="6">
        <v>5.20877222446582</v>
      </c>
      <c r="AE75" s="20">
        <v>0.676887745089002</v>
      </c>
      <c r="AF75" s="8">
        <v>5.88565996955482</v>
      </c>
      <c r="AG75">
        <f t="shared" si="14"/>
        <v>3.7746186378395</v>
      </c>
      <c r="AH75" s="6">
        <v>6.2518802122396</v>
      </c>
      <c r="AI75" s="20">
        <v>0.523067890891134</v>
      </c>
      <c r="AJ75" s="8">
        <v>6.77494810313073</v>
      </c>
      <c r="AK75">
        <f t="shared" si="15"/>
        <v>0.41756615144164666</v>
      </c>
      <c r="AL75" s="6">
        <v>9.06967500625002</v>
      </c>
      <c r="AM75" s="7">
        <v>0</v>
      </c>
      <c r="AN75" s="8">
        <v>9.06967500625002</v>
      </c>
      <c r="AP75" s="6">
        <v>9.06967500625002</v>
      </c>
      <c r="AQ75" s="7">
        <v>0</v>
      </c>
      <c r="AR75" s="8">
        <v>9.06967500625002</v>
      </c>
      <c r="AT75" s="6">
        <v>0</v>
      </c>
      <c r="AU75" s="7">
        <v>0</v>
      </c>
      <c r="AV75">
        <v>0</v>
      </c>
      <c r="AX75" s="6">
        <v>0</v>
      </c>
      <c r="AY75" s="7">
        <v>0</v>
      </c>
      <c r="AZ75">
        <v>0</v>
      </c>
      <c r="BB75" s="6">
        <v>0</v>
      </c>
      <c r="BC75" s="7">
        <v>0</v>
      </c>
      <c r="BD75">
        <v>0</v>
      </c>
      <c r="BF75" s="6">
        <v>0</v>
      </c>
      <c r="BG75" s="7">
        <v>0</v>
      </c>
      <c r="BH75">
        <v>0</v>
      </c>
      <c r="BJ75" s="6">
        <v>0</v>
      </c>
      <c r="BK75" s="7">
        <v>0</v>
      </c>
      <c r="BL75">
        <v>0</v>
      </c>
      <c r="BN75" s="6">
        <v>0</v>
      </c>
      <c r="BO75" s="7">
        <v>0</v>
      </c>
      <c r="BP75">
        <v>0</v>
      </c>
      <c r="BR75" s="6">
        <v>0</v>
      </c>
      <c r="BS75" s="7">
        <v>0</v>
      </c>
      <c r="BT75">
        <v>0</v>
      </c>
      <c r="BV75" s="6">
        <v>0</v>
      </c>
      <c r="BW75" s="7">
        <v>0</v>
      </c>
      <c r="BX75">
        <v>0</v>
      </c>
      <c r="BZ75" s="6">
        <v>0</v>
      </c>
      <c r="CA75" s="7">
        <v>0</v>
      </c>
      <c r="CB75">
        <v>0</v>
      </c>
      <c r="CD75" s="6">
        <v>0</v>
      </c>
      <c r="CE75" s="7">
        <v>0</v>
      </c>
      <c r="CF75">
        <v>0</v>
      </c>
      <c r="CH75" s="6">
        <v>0</v>
      </c>
      <c r="CI75" s="7">
        <v>0</v>
      </c>
      <c r="CJ75">
        <v>0</v>
      </c>
      <c r="CL75" s="6">
        <v>0</v>
      </c>
      <c r="CM75" s="7">
        <v>0</v>
      </c>
      <c r="CN75">
        <v>0</v>
      </c>
      <c r="CP75" s="6">
        <v>0</v>
      </c>
      <c r="CQ75" s="7">
        <v>0</v>
      </c>
      <c r="CR75">
        <v>0</v>
      </c>
      <c r="CT75" s="6">
        <v>0</v>
      </c>
      <c r="CU75" s="7">
        <v>0</v>
      </c>
      <c r="CV75">
        <v>0</v>
      </c>
      <c r="CX75" s="6">
        <v>0</v>
      </c>
      <c r="CY75" s="7">
        <v>0</v>
      </c>
      <c r="CZ75">
        <v>0</v>
      </c>
      <c r="DB75" s="6">
        <v>0</v>
      </c>
      <c r="DC75" s="7">
        <v>0</v>
      </c>
      <c r="DD75">
        <v>0</v>
      </c>
      <c r="DF75" s="6">
        <v>0</v>
      </c>
      <c r="DG75" s="7">
        <v>0</v>
      </c>
      <c r="DH75">
        <v>0</v>
      </c>
      <c r="DJ75" s="6">
        <v>0</v>
      </c>
      <c r="DK75" s="7">
        <v>0</v>
      </c>
      <c r="DL75">
        <v>0</v>
      </c>
      <c r="DN75" s="6">
        <v>0</v>
      </c>
      <c r="DO75" s="7">
        <v>0</v>
      </c>
      <c r="DP75">
        <v>0</v>
      </c>
      <c r="DR75" s="6">
        <v>0</v>
      </c>
      <c r="DS75" s="7">
        <v>0</v>
      </c>
      <c r="DT75">
        <v>0</v>
      </c>
      <c r="DV75" s="6">
        <v>0</v>
      </c>
      <c r="DW75" s="7">
        <v>0</v>
      </c>
      <c r="DX75">
        <v>0</v>
      </c>
      <c r="DZ75" s="6">
        <v>0</v>
      </c>
      <c r="EA75" s="7">
        <v>0</v>
      </c>
      <c r="EB75">
        <v>0</v>
      </c>
      <c r="ED75" s="6">
        <v>0</v>
      </c>
      <c r="EE75" s="7">
        <v>0</v>
      </c>
      <c r="EF75">
        <v>0</v>
      </c>
      <c r="EH75" s="6">
        <v>0</v>
      </c>
      <c r="EI75" s="7">
        <v>0</v>
      </c>
      <c r="EJ75">
        <v>0</v>
      </c>
      <c r="EL75" s="6">
        <v>0</v>
      </c>
      <c r="EM75" s="7">
        <v>0</v>
      </c>
      <c r="EN75">
        <v>0</v>
      </c>
      <c r="EP75" s="6">
        <v>0</v>
      </c>
      <c r="EQ75" s="7">
        <v>0</v>
      </c>
      <c r="ER75">
        <v>0</v>
      </c>
      <c r="ET75" s="6">
        <v>0</v>
      </c>
      <c r="EU75" s="7">
        <v>0</v>
      </c>
      <c r="EV75">
        <v>0</v>
      </c>
      <c r="EX75" s="6">
        <v>0</v>
      </c>
      <c r="EY75" s="7">
        <v>0</v>
      </c>
      <c r="EZ75">
        <v>0</v>
      </c>
    </row>
    <row r="76" spans="1:156" ht="15" thickBot="1" thickTop="1">
      <c r="A76" s="5">
        <v>74</v>
      </c>
      <c r="B76" s="6">
        <v>13.4081294079412</v>
      </c>
      <c r="C76" s="7">
        <v>0</v>
      </c>
      <c r="D76">
        <v>13.4081294079412</v>
      </c>
      <c r="F76" s="6">
        <v>13.4081294079412</v>
      </c>
      <c r="G76" s="7">
        <v>0</v>
      </c>
      <c r="H76">
        <v>13.4081294079412</v>
      </c>
      <c r="I76" s="8"/>
      <c r="J76" s="6">
        <v>9.93216081618772</v>
      </c>
      <c r="K76" s="20">
        <v>7.0356238480416</v>
      </c>
      <c r="L76" s="8">
        <v>16.9677846642293</v>
      </c>
      <c r="M76" s="8">
        <f t="shared" si="9"/>
        <v>5.8814564632018245</v>
      </c>
      <c r="N76" s="6">
        <v>8.72021462915098</v>
      </c>
      <c r="O76" s="20">
        <v>4.46068357269992</v>
      </c>
      <c r="P76" s="8">
        <v>13.1808982018509</v>
      </c>
      <c r="Q76" s="8">
        <f t="shared" si="10"/>
        <v>0.08841392019735898</v>
      </c>
      <c r="R76" s="6">
        <v>7.43035852536845</v>
      </c>
      <c r="S76" s="20">
        <v>2.72102824661073</v>
      </c>
      <c r="T76" s="8">
        <v>10.1513867719792</v>
      </c>
      <c r="U76" s="8">
        <f t="shared" si="11"/>
        <v>0.006752230747305347</v>
      </c>
      <c r="V76" s="6">
        <v>7.60870404010146</v>
      </c>
      <c r="W76" s="20">
        <v>1.27593591911883</v>
      </c>
      <c r="X76" s="8">
        <v>8.88463995922029</v>
      </c>
      <c r="Y76">
        <f t="shared" si="12"/>
        <v>0.008005848642663502</v>
      </c>
      <c r="Z76" s="6">
        <v>7.56137146285635</v>
      </c>
      <c r="AA76" s="20">
        <v>1.75169850169305</v>
      </c>
      <c r="AB76" s="8">
        <v>9.31306996454941</v>
      </c>
      <c r="AC76">
        <f t="shared" si="13"/>
        <v>0.9722141817530241</v>
      </c>
      <c r="AD76" s="6">
        <v>7.64894150213421</v>
      </c>
      <c r="AE76" s="20">
        <v>1.10098582036344</v>
      </c>
      <c r="AF76" s="8">
        <v>8.74992732249765</v>
      </c>
      <c r="AG76">
        <f t="shared" si="14"/>
        <v>0.8490324586314878</v>
      </c>
      <c r="AH76" s="6">
        <v>8.22305816367856</v>
      </c>
      <c r="AI76" s="20">
        <v>1.21382996416463</v>
      </c>
      <c r="AJ76" s="8">
        <v>9.43688812784319</v>
      </c>
      <c r="AK76">
        <f t="shared" si="15"/>
        <v>4.06323370251765</v>
      </c>
      <c r="AL76" s="6">
        <v>7.87502135776243</v>
      </c>
      <c r="AM76" s="19">
        <v>1.3560648801409</v>
      </c>
      <c r="AN76" s="8">
        <v>9.23108623790334</v>
      </c>
      <c r="AO76">
        <f t="shared" si="16"/>
        <v>3.494409578584732</v>
      </c>
      <c r="AP76" s="6">
        <v>6.87769479593351</v>
      </c>
      <c r="AQ76" s="19">
        <v>1.60764125112802</v>
      </c>
      <c r="AR76" s="8">
        <v>8.48533604706153</v>
      </c>
      <c r="AS76">
        <f t="shared" si="17"/>
        <v>2.401196289586507</v>
      </c>
      <c r="AT76" s="6">
        <v>6.24561458754008</v>
      </c>
      <c r="AU76" s="18">
        <v>0.14316908871176</v>
      </c>
      <c r="AV76">
        <v>6.38878367625184</v>
      </c>
      <c r="AW76">
        <f t="shared" si="18"/>
        <v>0.29583161519583734</v>
      </c>
      <c r="AX76" s="6">
        <v>6.1764416709936</v>
      </c>
      <c r="AY76" s="7">
        <v>0</v>
      </c>
      <c r="AZ76">
        <v>6.1764416709936</v>
      </c>
      <c r="BB76" s="6">
        <v>6.1764416709936</v>
      </c>
      <c r="BC76" s="7">
        <v>0</v>
      </c>
      <c r="BD76">
        <v>6.1764416709936</v>
      </c>
      <c r="BF76" s="6">
        <v>0</v>
      </c>
      <c r="BG76" s="7">
        <v>0</v>
      </c>
      <c r="BH76">
        <v>0</v>
      </c>
      <c r="BJ76" s="6">
        <v>0</v>
      </c>
      <c r="BK76" s="7">
        <v>0</v>
      </c>
      <c r="BL76">
        <v>0</v>
      </c>
      <c r="BN76" s="6">
        <v>0</v>
      </c>
      <c r="BO76" s="7">
        <v>0</v>
      </c>
      <c r="BP76">
        <v>0</v>
      </c>
      <c r="BR76" s="6">
        <v>0</v>
      </c>
      <c r="BS76" s="7">
        <v>0</v>
      </c>
      <c r="BT76">
        <v>0</v>
      </c>
      <c r="BV76" s="6">
        <v>0</v>
      </c>
      <c r="BW76" s="7">
        <v>0</v>
      </c>
      <c r="BX76">
        <v>0</v>
      </c>
      <c r="BZ76" s="6">
        <v>0</v>
      </c>
      <c r="CA76" s="7">
        <v>0</v>
      </c>
      <c r="CB76">
        <v>0</v>
      </c>
      <c r="CD76" s="6">
        <v>0</v>
      </c>
      <c r="CE76" s="7">
        <v>0</v>
      </c>
      <c r="CF76">
        <v>0</v>
      </c>
      <c r="CH76" s="6">
        <v>0</v>
      </c>
      <c r="CI76" s="7">
        <v>0</v>
      </c>
      <c r="CJ76">
        <v>0</v>
      </c>
      <c r="CL76" s="6">
        <v>0</v>
      </c>
      <c r="CM76" s="7">
        <v>0</v>
      </c>
      <c r="CN76">
        <v>0</v>
      </c>
      <c r="CP76" s="6">
        <v>0</v>
      </c>
      <c r="CQ76" s="7">
        <v>0</v>
      </c>
      <c r="CR76">
        <v>0</v>
      </c>
      <c r="CT76" s="6">
        <v>0</v>
      </c>
      <c r="CU76" s="7">
        <v>0</v>
      </c>
      <c r="CV76">
        <v>0</v>
      </c>
      <c r="CX76" s="6">
        <v>0</v>
      </c>
      <c r="CY76" s="7">
        <v>0</v>
      </c>
      <c r="CZ76">
        <v>0</v>
      </c>
      <c r="DB76" s="6">
        <v>0</v>
      </c>
      <c r="DC76" s="7">
        <v>0</v>
      </c>
      <c r="DD76">
        <v>0</v>
      </c>
      <c r="DF76" s="6">
        <v>0</v>
      </c>
      <c r="DG76" s="7">
        <v>0</v>
      </c>
      <c r="DH76">
        <v>0</v>
      </c>
      <c r="DJ76" s="6">
        <v>0</v>
      </c>
      <c r="DK76" s="7">
        <v>0</v>
      </c>
      <c r="DL76">
        <v>0</v>
      </c>
      <c r="DN76" s="6">
        <v>0</v>
      </c>
      <c r="DO76" s="7">
        <v>0</v>
      </c>
      <c r="DP76">
        <v>0</v>
      </c>
      <c r="DR76" s="6">
        <v>0</v>
      </c>
      <c r="DS76" s="7">
        <v>0</v>
      </c>
      <c r="DT76">
        <v>0</v>
      </c>
      <c r="DV76" s="6">
        <v>0</v>
      </c>
      <c r="DW76" s="7">
        <v>0</v>
      </c>
      <c r="DX76">
        <v>0</v>
      </c>
      <c r="DZ76" s="6">
        <v>0</v>
      </c>
      <c r="EA76" s="7">
        <v>0</v>
      </c>
      <c r="EB76">
        <v>0</v>
      </c>
      <c r="ED76" s="6">
        <v>0</v>
      </c>
      <c r="EE76" s="7">
        <v>0</v>
      </c>
      <c r="EF76">
        <v>0</v>
      </c>
      <c r="EH76" s="6">
        <v>0</v>
      </c>
      <c r="EI76" s="7">
        <v>0</v>
      </c>
      <c r="EJ76">
        <v>0</v>
      </c>
      <c r="EL76" s="6">
        <v>0</v>
      </c>
      <c r="EM76" s="7">
        <v>0</v>
      </c>
      <c r="EN76">
        <v>0</v>
      </c>
      <c r="EP76" s="6">
        <v>0</v>
      </c>
      <c r="EQ76" s="7">
        <v>0</v>
      </c>
      <c r="ER76">
        <v>0</v>
      </c>
      <c r="ET76" s="6">
        <v>0</v>
      </c>
      <c r="EU76" s="7">
        <v>0</v>
      </c>
      <c r="EV76">
        <v>0</v>
      </c>
      <c r="EX76" s="6">
        <v>0</v>
      </c>
      <c r="EY76" s="7">
        <v>0</v>
      </c>
      <c r="EZ76">
        <v>0</v>
      </c>
    </row>
    <row r="77" spans="1:156" ht="15" thickTop="1">
      <c r="A77" s="5">
        <v>75</v>
      </c>
      <c r="B77" s="6">
        <v>13.4081294079412</v>
      </c>
      <c r="C77" s="7">
        <v>0</v>
      </c>
      <c r="D77">
        <v>13.4081294079412</v>
      </c>
      <c r="F77" s="6">
        <v>13.4081294079412</v>
      </c>
      <c r="G77" s="7">
        <v>0</v>
      </c>
      <c r="H77">
        <v>13.4081294079412</v>
      </c>
      <c r="I77" s="8"/>
      <c r="J77" s="6">
        <v>11.1765538118581</v>
      </c>
      <c r="K77" s="20">
        <v>9.20888707449309</v>
      </c>
      <c r="L77" s="8">
        <v>20.3854408863512</v>
      </c>
      <c r="M77" s="8">
        <f t="shared" si="9"/>
        <v>0.9850260632834115</v>
      </c>
      <c r="N77" s="6">
        <v>8.59768617134367</v>
      </c>
      <c r="O77" s="20">
        <v>3.86952541579331</v>
      </c>
      <c r="P77" s="8">
        <v>12.467211587137</v>
      </c>
      <c r="Q77" s="8">
        <f t="shared" si="10"/>
        <v>1.022184487911509</v>
      </c>
      <c r="R77" s="6">
        <v>7.75198422647875</v>
      </c>
      <c r="S77" s="20">
        <v>2.42678855053795</v>
      </c>
      <c r="T77" s="8">
        <v>10.1787727770167</v>
      </c>
      <c r="U77" s="8">
        <f t="shared" si="11"/>
        <v>0.003001500685847261</v>
      </c>
      <c r="V77" s="6">
        <v>6.83672853563467</v>
      </c>
      <c r="W77" s="20">
        <v>1.39662894594197</v>
      </c>
      <c r="X77" s="8">
        <v>8.23335748157664</v>
      </c>
      <c r="Y77">
        <f t="shared" si="12"/>
        <v>0.5487222451920732</v>
      </c>
      <c r="Z77" s="6">
        <v>6.38103989548315</v>
      </c>
      <c r="AA77" s="20">
        <v>1.56499682726029</v>
      </c>
      <c r="AB77" s="8">
        <v>7.94603672274344</v>
      </c>
      <c r="AC77">
        <f t="shared" si="13"/>
        <v>0.14517930525965633</v>
      </c>
      <c r="AD77" s="6">
        <v>5.8453324244967</v>
      </c>
      <c r="AE77" s="20">
        <v>0.654145079075454</v>
      </c>
      <c r="AF77" s="8">
        <v>6.49947750357216</v>
      </c>
      <c r="AG77">
        <f t="shared" si="14"/>
        <v>1.7662948131675287</v>
      </c>
      <c r="AH77" s="6">
        <v>5.52481250360578</v>
      </c>
      <c r="AI77" s="20">
        <v>0.719940631887864</v>
      </c>
      <c r="AJ77" s="8">
        <v>6.24475313549364</v>
      </c>
      <c r="AK77">
        <f t="shared" si="15"/>
        <v>1.3838900306832584</v>
      </c>
      <c r="AL77" s="6">
        <v>5.36381000365386</v>
      </c>
      <c r="AM77" s="20">
        <v>0.253217819713214</v>
      </c>
      <c r="AN77" s="8">
        <v>5.61702782336707</v>
      </c>
      <c r="AO77">
        <f t="shared" si="16"/>
        <v>3.044063305985614</v>
      </c>
      <c r="AP77" s="6">
        <v>5.43425278146369</v>
      </c>
      <c r="AQ77" s="20">
        <v>0.342792734843063</v>
      </c>
      <c r="AR77" s="8">
        <v>5.77704551630675</v>
      </c>
      <c r="AS77">
        <f t="shared" si="17"/>
        <v>1.342611504962178</v>
      </c>
      <c r="AT77" s="6">
        <v>2.0882208354968</v>
      </c>
      <c r="AU77" s="7">
        <v>0</v>
      </c>
      <c r="AV77">
        <v>2.0882208354968</v>
      </c>
      <c r="AX77" s="6">
        <v>0</v>
      </c>
      <c r="AY77" s="7">
        <v>0</v>
      </c>
      <c r="AZ77">
        <v>0</v>
      </c>
      <c r="BB77" s="6">
        <v>0</v>
      </c>
      <c r="BC77" s="7">
        <v>0</v>
      </c>
      <c r="BD77">
        <v>0</v>
      </c>
      <c r="BF77" s="6">
        <v>0</v>
      </c>
      <c r="BG77" s="7">
        <v>0</v>
      </c>
      <c r="BH77">
        <v>0</v>
      </c>
      <c r="BJ77" s="6">
        <v>0</v>
      </c>
      <c r="BK77" s="7">
        <v>0</v>
      </c>
      <c r="BL77">
        <v>0</v>
      </c>
      <c r="BN77" s="6">
        <v>0</v>
      </c>
      <c r="BO77" s="7">
        <v>0</v>
      </c>
      <c r="BP77">
        <v>0</v>
      </c>
      <c r="BR77" s="6">
        <v>0</v>
      </c>
      <c r="BS77" s="7">
        <v>0</v>
      </c>
      <c r="BT77">
        <v>0</v>
      </c>
      <c r="BV77" s="6">
        <v>0</v>
      </c>
      <c r="BW77" s="7">
        <v>0</v>
      </c>
      <c r="BX77">
        <v>0</v>
      </c>
      <c r="BZ77" s="6">
        <v>0</v>
      </c>
      <c r="CA77" s="7">
        <v>0</v>
      </c>
      <c r="CB77">
        <v>0</v>
      </c>
      <c r="CD77" s="6">
        <v>0</v>
      </c>
      <c r="CE77" s="7">
        <v>0</v>
      </c>
      <c r="CF77">
        <v>0</v>
      </c>
      <c r="CH77" s="6">
        <v>0</v>
      </c>
      <c r="CI77" s="7">
        <v>0</v>
      </c>
      <c r="CJ77">
        <v>0</v>
      </c>
      <c r="CL77" s="6">
        <v>0</v>
      </c>
      <c r="CM77" s="7">
        <v>0</v>
      </c>
      <c r="CN77">
        <v>0</v>
      </c>
      <c r="CP77" s="6">
        <v>0</v>
      </c>
      <c r="CQ77" s="7">
        <v>0</v>
      </c>
      <c r="CR77">
        <v>0</v>
      </c>
      <c r="CT77" s="6">
        <v>0</v>
      </c>
      <c r="CU77" s="7">
        <v>0</v>
      </c>
      <c r="CV77">
        <v>0</v>
      </c>
      <c r="CX77" s="6">
        <v>0</v>
      </c>
      <c r="CY77" s="7">
        <v>0</v>
      </c>
      <c r="CZ77">
        <v>0</v>
      </c>
      <c r="DB77" s="6">
        <v>0</v>
      </c>
      <c r="DC77" s="7">
        <v>0</v>
      </c>
      <c r="DD77">
        <v>0</v>
      </c>
      <c r="DF77" s="6">
        <v>0</v>
      </c>
      <c r="DG77" s="7">
        <v>0</v>
      </c>
      <c r="DH77">
        <v>0</v>
      </c>
      <c r="DJ77" s="6">
        <v>0</v>
      </c>
      <c r="DK77" s="7">
        <v>0</v>
      </c>
      <c r="DL77">
        <v>0</v>
      </c>
      <c r="DN77" s="6">
        <v>0</v>
      </c>
      <c r="DO77" s="7">
        <v>0</v>
      </c>
      <c r="DP77">
        <v>0</v>
      </c>
      <c r="DR77" s="6">
        <v>0</v>
      </c>
      <c r="DS77" s="7">
        <v>0</v>
      </c>
      <c r="DT77">
        <v>0</v>
      </c>
      <c r="DV77" s="6">
        <v>0</v>
      </c>
      <c r="DW77" s="7">
        <v>0</v>
      </c>
      <c r="DX77">
        <v>0</v>
      </c>
      <c r="DZ77" s="6">
        <v>0</v>
      </c>
      <c r="EA77" s="7">
        <v>0</v>
      </c>
      <c r="EB77">
        <v>0</v>
      </c>
      <c r="ED77" s="6">
        <v>0</v>
      </c>
      <c r="EE77" s="7">
        <v>0</v>
      </c>
      <c r="EF77">
        <v>0</v>
      </c>
      <c r="EH77" s="6">
        <v>0</v>
      </c>
      <c r="EI77" s="7">
        <v>0</v>
      </c>
      <c r="EJ77">
        <v>0</v>
      </c>
      <c r="EL77" s="6">
        <v>0</v>
      </c>
      <c r="EM77" s="7">
        <v>0</v>
      </c>
      <c r="EN77">
        <v>0</v>
      </c>
      <c r="EP77" s="6">
        <v>0</v>
      </c>
      <c r="EQ77" s="7">
        <v>0</v>
      </c>
      <c r="ER77">
        <v>0</v>
      </c>
      <c r="ET77" s="6">
        <v>0</v>
      </c>
      <c r="EU77" s="7">
        <v>0</v>
      </c>
      <c r="EV77">
        <v>0</v>
      </c>
      <c r="EX77" s="6">
        <v>0</v>
      </c>
      <c r="EY77" s="7">
        <v>0</v>
      </c>
      <c r="EZ77">
        <v>0</v>
      </c>
    </row>
    <row r="78" spans="1:156" ht="15" thickBot="1">
      <c r="A78" s="5">
        <v>76</v>
      </c>
      <c r="B78" s="6">
        <v>13.4081294079412</v>
      </c>
      <c r="C78" s="7">
        <v>0</v>
      </c>
      <c r="D78">
        <v>13.4081294079412</v>
      </c>
      <c r="F78" s="6">
        <v>13.4081294079412</v>
      </c>
      <c r="G78" s="7">
        <v>0</v>
      </c>
      <c r="H78">
        <v>13.4081294079412</v>
      </c>
      <c r="I78" s="8"/>
      <c r="J78" s="6">
        <v>10.6315246276758</v>
      </c>
      <c r="K78" s="20">
        <v>8.97463743039772</v>
      </c>
      <c r="L78" s="8">
        <v>19.6061620580735</v>
      </c>
      <c r="M78" s="8">
        <f t="shared" si="9"/>
        <v>0.0454567831669947</v>
      </c>
      <c r="N78" s="6">
        <v>9.50697080720167</v>
      </c>
      <c r="O78" s="20">
        <v>5.33134181744796</v>
      </c>
      <c r="P78" s="8">
        <v>14.8383126246496</v>
      </c>
      <c r="Q78" s="8">
        <f t="shared" si="10"/>
        <v>1.8497894240956838</v>
      </c>
      <c r="R78" s="6">
        <v>7.62724394559137</v>
      </c>
      <c r="S78" s="20">
        <v>2.97090811088296</v>
      </c>
      <c r="T78" s="8">
        <v>10.5981520564743</v>
      </c>
      <c r="U78" s="8">
        <f t="shared" si="11"/>
        <v>0.13292829343302606</v>
      </c>
      <c r="V78" s="6">
        <v>6.2976755742492</v>
      </c>
      <c r="W78" s="20">
        <v>1.35262787438864</v>
      </c>
      <c r="X78" s="8">
        <v>7.65030344863784</v>
      </c>
      <c r="Y78">
        <f t="shared" si="12"/>
        <v>1.7524779958681977</v>
      </c>
      <c r="Z78" s="6">
        <v>7.20765261297358</v>
      </c>
      <c r="AA78" s="20">
        <v>0.94263725174601</v>
      </c>
      <c r="AB78" s="8">
        <v>8.15028986471959</v>
      </c>
      <c r="AC78">
        <f t="shared" si="13"/>
        <v>0.03124794398664206</v>
      </c>
      <c r="AD78" s="6">
        <v>6.81374948507433</v>
      </c>
      <c r="AE78" s="20">
        <v>0.363500144185555</v>
      </c>
      <c r="AF78" s="8">
        <v>7.17724962925989</v>
      </c>
      <c r="AG78">
        <f t="shared" si="14"/>
        <v>0.42412411366615854</v>
      </c>
      <c r="AH78" s="6">
        <v>5.93462847402511</v>
      </c>
      <c r="AI78" s="20">
        <v>0.452326932119386</v>
      </c>
      <c r="AJ78" s="8">
        <v>6.3869554061445</v>
      </c>
      <c r="AK78">
        <f t="shared" si="15"/>
        <v>1.069541269283812</v>
      </c>
      <c r="AL78" s="6">
        <v>6.27448667012822</v>
      </c>
      <c r="AM78" s="20">
        <v>0.759106159368417</v>
      </c>
      <c r="AN78" s="8">
        <v>7.03359282949663</v>
      </c>
      <c r="AO78">
        <f t="shared" si="16"/>
        <v>0.10768860170951838</v>
      </c>
      <c r="AP78" s="6">
        <v>6.98145417075322</v>
      </c>
      <c r="AQ78" s="21">
        <v>0.312101020036234</v>
      </c>
      <c r="AR78" s="8">
        <v>7.29355519078945</v>
      </c>
      <c r="AS78">
        <f t="shared" si="17"/>
        <v>0.12801979158611615</v>
      </c>
      <c r="AT78" s="6">
        <v>3.03157916834936</v>
      </c>
      <c r="AU78" s="7">
        <v>0</v>
      </c>
      <c r="AV78">
        <v>3.03157916834936</v>
      </c>
      <c r="AX78" s="6">
        <v>3.03157916834936</v>
      </c>
      <c r="AY78" s="7">
        <v>0</v>
      </c>
      <c r="AZ78">
        <v>3.03157916834936</v>
      </c>
      <c r="BB78" s="6">
        <v>0</v>
      </c>
      <c r="BC78" s="7">
        <v>0</v>
      </c>
      <c r="BD78">
        <v>0</v>
      </c>
      <c r="BF78" s="6">
        <v>0</v>
      </c>
      <c r="BG78" s="7">
        <v>0</v>
      </c>
      <c r="BH78">
        <v>0</v>
      </c>
      <c r="BJ78" s="6">
        <v>0</v>
      </c>
      <c r="BK78" s="7">
        <v>0</v>
      </c>
      <c r="BL78">
        <v>0</v>
      </c>
      <c r="BN78" s="6">
        <v>0</v>
      </c>
      <c r="BO78" s="7">
        <v>0</v>
      </c>
      <c r="BP78">
        <v>0</v>
      </c>
      <c r="BR78" s="6">
        <v>0</v>
      </c>
      <c r="BS78" s="7">
        <v>0</v>
      </c>
      <c r="BT78">
        <v>0</v>
      </c>
      <c r="BV78" s="6">
        <v>0</v>
      </c>
      <c r="BW78" s="7">
        <v>0</v>
      </c>
      <c r="BX78">
        <v>0</v>
      </c>
      <c r="BZ78" s="6">
        <v>0</v>
      </c>
      <c r="CA78" s="7">
        <v>0</v>
      </c>
      <c r="CB78">
        <v>0</v>
      </c>
      <c r="CD78" s="6">
        <v>0</v>
      </c>
      <c r="CE78" s="7">
        <v>0</v>
      </c>
      <c r="CF78">
        <v>0</v>
      </c>
      <c r="CH78" s="6">
        <v>0</v>
      </c>
      <c r="CI78" s="7">
        <v>0</v>
      </c>
      <c r="CJ78">
        <v>0</v>
      </c>
      <c r="CL78" s="6">
        <v>0</v>
      </c>
      <c r="CM78" s="7">
        <v>0</v>
      </c>
      <c r="CN78">
        <v>0</v>
      </c>
      <c r="CP78" s="6">
        <v>0</v>
      </c>
      <c r="CQ78" s="7">
        <v>0</v>
      </c>
      <c r="CR78">
        <v>0</v>
      </c>
      <c r="CT78" s="6">
        <v>0</v>
      </c>
      <c r="CU78" s="7">
        <v>0</v>
      </c>
      <c r="CV78">
        <v>0</v>
      </c>
      <c r="CX78" s="6">
        <v>0</v>
      </c>
      <c r="CY78" s="7">
        <v>0</v>
      </c>
      <c r="CZ78">
        <v>0</v>
      </c>
      <c r="DB78" s="6">
        <v>0</v>
      </c>
      <c r="DC78" s="7">
        <v>0</v>
      </c>
      <c r="DD78">
        <v>0</v>
      </c>
      <c r="DF78" s="6">
        <v>0</v>
      </c>
      <c r="DG78" s="7">
        <v>0</v>
      </c>
      <c r="DH78">
        <v>0</v>
      </c>
      <c r="DJ78" s="6">
        <v>0</v>
      </c>
      <c r="DK78" s="7">
        <v>0</v>
      </c>
      <c r="DL78">
        <v>0</v>
      </c>
      <c r="DN78" s="6">
        <v>0</v>
      </c>
      <c r="DO78" s="7">
        <v>0</v>
      </c>
      <c r="DP78">
        <v>0</v>
      </c>
      <c r="DR78" s="6">
        <v>0</v>
      </c>
      <c r="DS78" s="7">
        <v>0</v>
      </c>
      <c r="DT78">
        <v>0</v>
      </c>
      <c r="DV78" s="6">
        <v>0</v>
      </c>
      <c r="DW78" s="7">
        <v>0</v>
      </c>
      <c r="DX78">
        <v>0</v>
      </c>
      <c r="DZ78" s="6">
        <v>0</v>
      </c>
      <c r="EA78" s="7">
        <v>0</v>
      </c>
      <c r="EB78">
        <v>0</v>
      </c>
      <c r="ED78" s="6">
        <v>0</v>
      </c>
      <c r="EE78" s="7">
        <v>0</v>
      </c>
      <c r="EF78">
        <v>0</v>
      </c>
      <c r="EH78" s="6">
        <v>0</v>
      </c>
      <c r="EI78" s="7">
        <v>0</v>
      </c>
      <c r="EJ78">
        <v>0</v>
      </c>
      <c r="EL78" s="6">
        <v>0</v>
      </c>
      <c r="EM78" s="7">
        <v>0</v>
      </c>
      <c r="EN78">
        <v>0</v>
      </c>
      <c r="EP78" s="6">
        <v>0</v>
      </c>
      <c r="EQ78" s="7">
        <v>0</v>
      </c>
      <c r="ER78">
        <v>0</v>
      </c>
      <c r="ET78" s="6">
        <v>0</v>
      </c>
      <c r="EU78" s="7">
        <v>0</v>
      </c>
      <c r="EV78">
        <v>0</v>
      </c>
      <c r="EX78" s="6">
        <v>0</v>
      </c>
      <c r="EY78" s="7">
        <v>0</v>
      </c>
      <c r="EZ78">
        <v>0</v>
      </c>
    </row>
    <row r="79" spans="1:156" ht="15" thickBot="1" thickTop="1">
      <c r="A79" s="5">
        <v>77</v>
      </c>
      <c r="B79" s="6">
        <v>13.4081294079412</v>
      </c>
      <c r="C79" s="7">
        <v>0</v>
      </c>
      <c r="D79">
        <v>13.4081294079412</v>
      </c>
      <c r="F79" s="6">
        <v>13.4287524146743</v>
      </c>
      <c r="G79" s="7">
        <v>0</v>
      </c>
      <c r="H79">
        <v>13.4287524146743</v>
      </c>
      <c r="I79" s="8"/>
      <c r="J79" s="6">
        <v>9.54834577297759</v>
      </c>
      <c r="K79" s="20">
        <v>6.38023906308133</v>
      </c>
      <c r="L79" s="8">
        <v>15.9285848360589</v>
      </c>
      <c r="M79" s="8">
        <f t="shared" si="9"/>
        <v>12.001868212028098</v>
      </c>
      <c r="N79" s="6">
        <v>8.32354032575421</v>
      </c>
      <c r="O79" s="20">
        <v>4.26760236164889</v>
      </c>
      <c r="P79" s="8">
        <v>12.5911426874031</v>
      </c>
      <c r="Q79" s="8">
        <f t="shared" si="10"/>
        <v>0.7869469383884499</v>
      </c>
      <c r="R79" s="6">
        <v>7.50287886129249</v>
      </c>
      <c r="S79" s="20">
        <v>2.3534104006775</v>
      </c>
      <c r="T79" s="8">
        <v>9.85628926196999</v>
      </c>
      <c r="U79" s="8">
        <f t="shared" si="11"/>
        <v>0.14233225179383235</v>
      </c>
      <c r="V79" s="6">
        <v>8.01568260142023</v>
      </c>
      <c r="W79" s="20">
        <v>1.92022606990319</v>
      </c>
      <c r="X79" s="8">
        <v>9.93590867132342</v>
      </c>
      <c r="Y79">
        <f t="shared" si="12"/>
        <v>0.9250463597542249</v>
      </c>
      <c r="Z79" s="6">
        <v>7.14732358389731</v>
      </c>
      <c r="AA79" s="20">
        <v>1.28475214302687</v>
      </c>
      <c r="AB79" s="8">
        <v>8.43207572692418</v>
      </c>
      <c r="AC79">
        <f t="shared" si="13"/>
        <v>0.01102814650485624</v>
      </c>
      <c r="AD79" s="6">
        <v>6.70413576715412</v>
      </c>
      <c r="AE79" s="20">
        <v>0.293968498072081</v>
      </c>
      <c r="AF79" s="8">
        <v>6.99810426522621</v>
      </c>
      <c r="AG79">
        <f t="shared" si="14"/>
        <v>0.689553338150428</v>
      </c>
      <c r="AH79" s="6">
        <v>7.04419409936566</v>
      </c>
      <c r="AI79" s="20">
        <v>0.357335933296297</v>
      </c>
      <c r="AJ79" s="8">
        <v>7.40153003266196</v>
      </c>
      <c r="AK79">
        <f t="shared" si="15"/>
        <v>0.00038461709537076296</v>
      </c>
      <c r="AL79" s="6">
        <v>5.46566458657854</v>
      </c>
      <c r="AM79" s="20">
        <v>1.28931458716144</v>
      </c>
      <c r="AN79" s="8">
        <v>6.75497917373997</v>
      </c>
      <c r="AO79">
        <f t="shared" si="16"/>
        <v>0.368173559499708</v>
      </c>
      <c r="AP79" s="6">
        <v>5.78646667051283</v>
      </c>
      <c r="AQ79" s="7">
        <v>0</v>
      </c>
      <c r="AR79" s="8">
        <v>5.78646667051283</v>
      </c>
      <c r="AT79" s="6">
        <v>0</v>
      </c>
      <c r="AU79" s="7">
        <v>0</v>
      </c>
      <c r="AV79">
        <v>0</v>
      </c>
      <c r="AX79" s="6">
        <v>0</v>
      </c>
      <c r="AY79" s="7">
        <v>0</v>
      </c>
      <c r="AZ79">
        <v>0</v>
      </c>
      <c r="BB79" s="6">
        <v>0</v>
      </c>
      <c r="BC79" s="7">
        <v>0</v>
      </c>
      <c r="BD79">
        <v>0</v>
      </c>
      <c r="BF79" s="6">
        <v>0</v>
      </c>
      <c r="BG79" s="7">
        <v>0</v>
      </c>
      <c r="BH79">
        <v>0</v>
      </c>
      <c r="BJ79" s="6">
        <v>0</v>
      </c>
      <c r="BK79" s="7">
        <v>0</v>
      </c>
      <c r="BL79">
        <v>0</v>
      </c>
      <c r="BN79" s="6">
        <v>0</v>
      </c>
      <c r="BO79" s="7">
        <v>0</v>
      </c>
      <c r="BP79">
        <v>0</v>
      </c>
      <c r="BR79" s="6">
        <v>0</v>
      </c>
      <c r="BS79" s="7">
        <v>0</v>
      </c>
      <c r="BT79">
        <v>0</v>
      </c>
      <c r="BV79" s="6">
        <v>0</v>
      </c>
      <c r="BW79" s="7">
        <v>0</v>
      </c>
      <c r="BX79">
        <v>0</v>
      </c>
      <c r="BZ79" s="6">
        <v>0</v>
      </c>
      <c r="CA79" s="7">
        <v>0</v>
      </c>
      <c r="CB79">
        <v>0</v>
      </c>
      <c r="CD79" s="6">
        <v>0</v>
      </c>
      <c r="CE79" s="7">
        <v>0</v>
      </c>
      <c r="CF79">
        <v>0</v>
      </c>
      <c r="CH79" s="6">
        <v>0</v>
      </c>
      <c r="CI79" s="7">
        <v>0</v>
      </c>
      <c r="CJ79">
        <v>0</v>
      </c>
      <c r="CL79" s="6">
        <v>0</v>
      </c>
      <c r="CM79" s="7">
        <v>0</v>
      </c>
      <c r="CN79">
        <v>0</v>
      </c>
      <c r="CP79" s="6">
        <v>0</v>
      </c>
      <c r="CQ79" s="7">
        <v>0</v>
      </c>
      <c r="CR79">
        <v>0</v>
      </c>
      <c r="CT79" s="6">
        <v>0</v>
      </c>
      <c r="CU79" s="7">
        <v>0</v>
      </c>
      <c r="CV79">
        <v>0</v>
      </c>
      <c r="CX79" s="6">
        <v>0</v>
      </c>
      <c r="CY79" s="7">
        <v>0</v>
      </c>
      <c r="CZ79">
        <v>0</v>
      </c>
      <c r="DB79" s="6">
        <v>0</v>
      </c>
      <c r="DC79" s="7">
        <v>0</v>
      </c>
      <c r="DD79">
        <v>0</v>
      </c>
      <c r="DF79" s="6">
        <v>0</v>
      </c>
      <c r="DG79" s="7">
        <v>0</v>
      </c>
      <c r="DH79">
        <v>0</v>
      </c>
      <c r="DJ79" s="6">
        <v>0</v>
      </c>
      <c r="DK79" s="7">
        <v>0</v>
      </c>
      <c r="DL79">
        <v>0</v>
      </c>
      <c r="DN79" s="6">
        <v>0</v>
      </c>
      <c r="DO79" s="7">
        <v>0</v>
      </c>
      <c r="DP79">
        <v>0</v>
      </c>
      <c r="DR79" s="6">
        <v>0</v>
      </c>
      <c r="DS79" s="7">
        <v>0</v>
      </c>
      <c r="DT79">
        <v>0</v>
      </c>
      <c r="DV79" s="6">
        <v>0</v>
      </c>
      <c r="DW79" s="7">
        <v>0</v>
      </c>
      <c r="DX79">
        <v>0</v>
      </c>
      <c r="DZ79" s="6">
        <v>0</v>
      </c>
      <c r="EA79" s="7">
        <v>0</v>
      </c>
      <c r="EB79">
        <v>0</v>
      </c>
      <c r="ED79" s="6">
        <v>0</v>
      </c>
      <c r="EE79" s="7">
        <v>0</v>
      </c>
      <c r="EF79">
        <v>0</v>
      </c>
      <c r="EH79" s="6">
        <v>0</v>
      </c>
      <c r="EI79" s="7">
        <v>0</v>
      </c>
      <c r="EJ79">
        <v>0</v>
      </c>
      <c r="EL79" s="6">
        <v>0</v>
      </c>
      <c r="EM79" s="7">
        <v>0</v>
      </c>
      <c r="EN79">
        <v>0</v>
      </c>
      <c r="EP79" s="6">
        <v>0</v>
      </c>
      <c r="EQ79" s="7">
        <v>0</v>
      </c>
      <c r="ER79">
        <v>0</v>
      </c>
      <c r="ET79" s="6">
        <v>0</v>
      </c>
      <c r="EU79" s="7">
        <v>0</v>
      </c>
      <c r="EV79">
        <v>0</v>
      </c>
      <c r="EX79" s="6">
        <v>0</v>
      </c>
      <c r="EY79" s="7">
        <v>0</v>
      </c>
      <c r="EZ79">
        <v>0</v>
      </c>
    </row>
    <row r="80" spans="1:156" ht="15" thickBot="1" thickTop="1">
      <c r="A80" s="5">
        <v>78</v>
      </c>
      <c r="B80" s="6">
        <v>13.4081294079412</v>
      </c>
      <c r="C80" s="7">
        <v>0</v>
      </c>
      <c r="D80">
        <v>13.4081294079412</v>
      </c>
      <c r="F80" s="6">
        <v>13.4081294079412</v>
      </c>
      <c r="G80" s="7">
        <v>0</v>
      </c>
      <c r="H80">
        <v>13.4081294079412</v>
      </c>
      <c r="I80" s="8"/>
      <c r="J80" s="6">
        <v>10.7371406119067</v>
      </c>
      <c r="K80" s="20">
        <v>8.70163241661967</v>
      </c>
      <c r="L80" s="8">
        <v>19.4387730285264</v>
      </c>
      <c r="M80" s="8">
        <f t="shared" si="9"/>
        <v>0.0020991915002449863</v>
      </c>
      <c r="N80" s="6">
        <v>8.80454421777947</v>
      </c>
      <c r="O80" s="20">
        <v>4.10241388846801</v>
      </c>
      <c r="P80" s="8">
        <v>12.9069581062475</v>
      </c>
      <c r="Q80" s="8">
        <f t="shared" si="10"/>
        <v>0.3263664129436657</v>
      </c>
      <c r="R80" s="6">
        <v>7.15824374007107</v>
      </c>
      <c r="S80" s="20">
        <v>1.97787573449311</v>
      </c>
      <c r="T80" s="8">
        <v>9.13611947456417</v>
      </c>
      <c r="U80" s="8">
        <f t="shared" si="11"/>
        <v>1.2043729202040323</v>
      </c>
      <c r="V80" s="6">
        <v>6.41873982061833</v>
      </c>
      <c r="W80" s="20">
        <v>1.34196326055178</v>
      </c>
      <c r="X80" s="8">
        <v>7.76070308117011</v>
      </c>
      <c r="Y80">
        <f t="shared" si="12"/>
        <v>1.4723693760174974</v>
      </c>
      <c r="Z80" s="6">
        <v>6.82908195390698</v>
      </c>
      <c r="AA80" s="20">
        <v>1.77944738008668</v>
      </c>
      <c r="AB80" s="8">
        <v>8.60852933399366</v>
      </c>
      <c r="AC80">
        <f t="shared" si="13"/>
        <v>0.07922456679464095</v>
      </c>
      <c r="AD80" s="6">
        <v>6.88999636027555</v>
      </c>
      <c r="AE80" s="20">
        <v>0.574333621724683</v>
      </c>
      <c r="AF80" s="8">
        <v>7.46432998200023</v>
      </c>
      <c r="AG80">
        <f t="shared" si="14"/>
        <v>0.13261816263406775</v>
      </c>
      <c r="AH80" s="6">
        <v>6.64052398518309</v>
      </c>
      <c r="AI80" s="20">
        <v>0.55413372819548</v>
      </c>
      <c r="AJ80" s="8">
        <v>7.19465771337857</v>
      </c>
      <c r="AK80">
        <f t="shared" si="15"/>
        <v>0.051294991571860536</v>
      </c>
      <c r="AL80" s="6">
        <v>6.70020083588142</v>
      </c>
      <c r="AM80" s="20">
        <v>0.228388445268602</v>
      </c>
      <c r="AN80" s="8">
        <v>6.92858928115002</v>
      </c>
      <c r="AO80">
        <f t="shared" si="16"/>
        <v>0.18763015288963172</v>
      </c>
      <c r="AP80" s="6">
        <v>6.70020083588142</v>
      </c>
      <c r="AQ80" s="18">
        <v>0.207647891975539</v>
      </c>
      <c r="AR80" s="8">
        <v>6.90784872785696</v>
      </c>
      <c r="AS80">
        <f t="shared" si="17"/>
        <v>0.0007788524463233148</v>
      </c>
      <c r="AT80" s="6">
        <v>4.22167916642628</v>
      </c>
      <c r="AU80" s="18">
        <v>0.0892133876204601</v>
      </c>
      <c r="AV80">
        <v>4.31089255404674</v>
      </c>
      <c r="AW80">
        <f t="shared" si="18"/>
        <v>6.873809923018914</v>
      </c>
      <c r="AX80" s="6">
        <v>3.42155416883014</v>
      </c>
      <c r="AY80" s="18">
        <v>0.117434991300701</v>
      </c>
      <c r="AZ80">
        <v>3.53898916013084</v>
      </c>
      <c r="BA80">
        <f>POWER((AZ80-$AZ$109),2)</f>
        <v>11.060415424589408</v>
      </c>
      <c r="BB80" s="6">
        <v>3.42155416883014</v>
      </c>
      <c r="BC80" s="18">
        <v>0.117434991300701</v>
      </c>
      <c r="BD80">
        <v>3.53898916013084</v>
      </c>
      <c r="BE80">
        <f>POWER((BD80-$BD$109),2)</f>
        <v>14.450934488552036</v>
      </c>
      <c r="BF80" s="6">
        <v>3.42155416883014</v>
      </c>
      <c r="BG80" s="18">
        <v>0.117434991300701</v>
      </c>
      <c r="BH80">
        <v>3.53898916013084</v>
      </c>
      <c r="BI80">
        <f>POWER((BH80-$BH$109),2)</f>
        <v>19.529353816703168</v>
      </c>
      <c r="BJ80" s="6">
        <v>3.42155416883014</v>
      </c>
      <c r="BK80" s="18">
        <v>0.117434991300701</v>
      </c>
      <c r="BL80">
        <v>3.53898916013084</v>
      </c>
      <c r="BM80">
        <f>POWER((BL80-$BL$109),2)</f>
        <v>18.520773822786545</v>
      </c>
      <c r="BN80" s="6">
        <v>3.42155416883014</v>
      </c>
      <c r="BO80" s="18">
        <v>0.117434991300701</v>
      </c>
      <c r="BP80">
        <v>3.53898916013084</v>
      </c>
      <c r="BQ80">
        <f>POWER((BP80-$BP$109),2)</f>
        <v>20.10809865117944</v>
      </c>
      <c r="BR80" s="6">
        <v>3.42155416883014</v>
      </c>
      <c r="BS80" s="18">
        <v>0.117434991300701</v>
      </c>
      <c r="BT80">
        <v>3.53898916013084</v>
      </c>
      <c r="BU80">
        <f>POWER((BT80-$BP$109),2)</f>
        <v>20.10809865117944</v>
      </c>
      <c r="BV80" s="6">
        <v>3.42155416883014</v>
      </c>
      <c r="BW80" s="18">
        <v>0.117434991300701</v>
      </c>
      <c r="BX80">
        <v>3.53898916013084</v>
      </c>
      <c r="BY80">
        <f>POWER((BX80-$BX$109),2)</f>
        <v>43.57432255368106</v>
      </c>
      <c r="BZ80" s="6">
        <v>3.42155416883014</v>
      </c>
      <c r="CA80" s="18">
        <v>0.117434991300701</v>
      </c>
      <c r="CB80">
        <v>3.53898916013084</v>
      </c>
      <c r="CC80">
        <f>POWER((CB80-$CB$109),2)</f>
        <v>42.70681117285872</v>
      </c>
      <c r="CD80" s="6">
        <v>3.42155416883014</v>
      </c>
      <c r="CE80" s="18">
        <v>0.117434991300701</v>
      </c>
      <c r="CF80">
        <v>3.53898916013084</v>
      </c>
      <c r="CG80">
        <f>POWER((CF80-$CF$109),2)</f>
        <v>42.70681117285872</v>
      </c>
      <c r="CH80" s="6">
        <v>3.42155416883014</v>
      </c>
      <c r="CI80" s="18">
        <v>0.117434991300701</v>
      </c>
      <c r="CJ80">
        <v>3.53898916013084</v>
      </c>
      <c r="CK80">
        <f>POWER((CJ80-$CJ$109),2)</f>
        <v>42.70681117285872</v>
      </c>
      <c r="CL80" s="6">
        <v>3.42155416883014</v>
      </c>
      <c r="CM80" s="18">
        <v>0.117434991300701</v>
      </c>
      <c r="CN80">
        <v>3.53898916013084</v>
      </c>
      <c r="CO80">
        <f>POWER((CN80-$CN$109),2)</f>
        <v>57.17176904639812</v>
      </c>
      <c r="CP80" s="6">
        <v>3.42155416883014</v>
      </c>
      <c r="CQ80" s="18">
        <v>0.117434991300701</v>
      </c>
      <c r="CR80">
        <v>3.53898916013084</v>
      </c>
      <c r="CS80">
        <f>POWER((CR80-$CR$109),2)</f>
        <v>57.17176904639812</v>
      </c>
      <c r="CT80" s="6">
        <v>3.42155416883014</v>
      </c>
      <c r="CU80" s="18">
        <v>0.117434991300701</v>
      </c>
      <c r="CV80">
        <v>3.53898916013084</v>
      </c>
      <c r="CW80">
        <f>POWER((CV80-$CV$109),2)</f>
        <v>28.306692647801036</v>
      </c>
      <c r="CX80" s="6">
        <v>3.42155416883014</v>
      </c>
      <c r="CY80" s="18">
        <v>0.117434991300701</v>
      </c>
      <c r="CZ80">
        <v>3.53898916013084</v>
      </c>
      <c r="DA80">
        <f>POWER((CZ80-$CZ$109),2)</f>
        <v>28.306692647801036</v>
      </c>
      <c r="DB80" s="6">
        <v>3.42155416883014</v>
      </c>
      <c r="DC80" s="18">
        <v>0.117434991300701</v>
      </c>
      <c r="DD80">
        <v>3.53898916013084</v>
      </c>
      <c r="DE80">
        <f>POWER((DD80-$DD$109),2)</f>
        <v>28.306692647801036</v>
      </c>
      <c r="DF80" s="6">
        <v>3.42155416883014</v>
      </c>
      <c r="DG80" s="18">
        <v>0.117434991300701</v>
      </c>
      <c r="DH80">
        <v>3.53898916013084</v>
      </c>
      <c r="DI80">
        <f>POWER((DH80-$DH$109),2)</f>
        <v>0</v>
      </c>
      <c r="DJ80" s="6">
        <v>3.69824583501603</v>
      </c>
      <c r="DK80" s="7">
        <v>0</v>
      </c>
      <c r="DL80">
        <v>3.69824583501603</v>
      </c>
      <c r="DN80" s="6">
        <v>3.69824583501603</v>
      </c>
      <c r="DO80" s="7">
        <v>0</v>
      </c>
      <c r="DP80">
        <v>3.69824583501603</v>
      </c>
      <c r="DR80" s="6">
        <v>3.69824583501603</v>
      </c>
      <c r="DS80" s="7">
        <v>0</v>
      </c>
      <c r="DT80">
        <v>3.69824583501603</v>
      </c>
      <c r="DV80" s="6">
        <v>3.69824583501603</v>
      </c>
      <c r="DW80" s="7">
        <v>0</v>
      </c>
      <c r="DX80">
        <v>3.69824583501603</v>
      </c>
      <c r="DZ80" s="6">
        <v>3.69824583501603</v>
      </c>
      <c r="EA80" s="7">
        <v>0</v>
      </c>
      <c r="EB80">
        <v>3.69824583501603</v>
      </c>
      <c r="ED80" s="6">
        <v>3.69824583501603</v>
      </c>
      <c r="EE80" s="7">
        <v>0</v>
      </c>
      <c r="EF80">
        <v>3.69824583501603</v>
      </c>
      <c r="EH80" s="6">
        <v>3.69824583501603</v>
      </c>
      <c r="EI80" s="7">
        <v>0</v>
      </c>
      <c r="EJ80">
        <v>3.69824583501603</v>
      </c>
      <c r="EL80" s="6">
        <v>3.69824583501603</v>
      </c>
      <c r="EM80" s="7">
        <v>0</v>
      </c>
      <c r="EN80">
        <v>3.69824583501603</v>
      </c>
      <c r="EP80" s="6">
        <v>3.69824583501603</v>
      </c>
      <c r="EQ80" s="7">
        <v>0</v>
      </c>
      <c r="ER80">
        <v>3.69824583501603</v>
      </c>
      <c r="ET80" s="6">
        <v>0</v>
      </c>
      <c r="EU80" s="7">
        <v>0</v>
      </c>
      <c r="EV80">
        <v>0</v>
      </c>
      <c r="EX80" s="6">
        <v>0</v>
      </c>
      <c r="EY80" s="7">
        <v>0</v>
      </c>
      <c r="EZ80">
        <v>0</v>
      </c>
    </row>
    <row r="81" spans="1:156" ht="15" thickBot="1" thickTop="1">
      <c r="A81" s="5">
        <v>79</v>
      </c>
      <c r="B81" s="6">
        <v>13.4081294079412</v>
      </c>
      <c r="C81" s="7">
        <v>0</v>
      </c>
      <c r="D81">
        <v>13.4081294079412</v>
      </c>
      <c r="F81" s="6">
        <v>13.4081294079412</v>
      </c>
      <c r="G81" s="7">
        <v>0</v>
      </c>
      <c r="H81">
        <v>13.4081294079412</v>
      </c>
      <c r="I81" s="8"/>
      <c r="J81" s="6">
        <v>10.2892753069319</v>
      </c>
      <c r="K81" s="20">
        <v>8.49445998196389</v>
      </c>
      <c r="L81" s="8">
        <v>18.7837352888958</v>
      </c>
      <c r="M81" s="8">
        <f t="shared" si="9"/>
        <v>0.37114998922755416</v>
      </c>
      <c r="N81" s="6">
        <v>8.80796748503238</v>
      </c>
      <c r="O81" s="20">
        <v>4.49940999191551</v>
      </c>
      <c r="P81" s="8">
        <v>13.3073774769479</v>
      </c>
      <c r="Q81" s="8">
        <f t="shared" si="10"/>
        <v>0.029195021917394183</v>
      </c>
      <c r="R81" s="6">
        <v>7.5947765514329</v>
      </c>
      <c r="S81" s="20">
        <v>2.14368590950165</v>
      </c>
      <c r="T81" s="8">
        <v>9.73846246093455</v>
      </c>
      <c r="U81" s="8">
        <f t="shared" si="11"/>
        <v>0.2451203160180938</v>
      </c>
      <c r="V81" s="6">
        <v>7.32571607285719</v>
      </c>
      <c r="W81" s="20">
        <v>1.49304964591617</v>
      </c>
      <c r="X81" s="8">
        <v>8.81876571877336</v>
      </c>
      <c r="Y81">
        <f t="shared" si="12"/>
        <v>0.024133513282823586</v>
      </c>
      <c r="Z81" s="6">
        <v>6.70434316360961</v>
      </c>
      <c r="AA81" s="20">
        <v>1.51911986397171</v>
      </c>
      <c r="AB81" s="8">
        <v>8.22346302758132</v>
      </c>
      <c r="AC81">
        <f t="shared" si="13"/>
        <v>0.010732486979070588</v>
      </c>
      <c r="AD81" s="6">
        <v>7.41217366355598</v>
      </c>
      <c r="AE81" s="20">
        <v>0.735667185466662</v>
      </c>
      <c r="AF81" s="8">
        <v>8.14784084902265</v>
      </c>
      <c r="AG81">
        <f t="shared" si="14"/>
        <v>0.10198001543345092</v>
      </c>
      <c r="AH81" s="6">
        <v>6.4825402823451</v>
      </c>
      <c r="AI81" s="20">
        <v>1.13910603313365</v>
      </c>
      <c r="AJ81" s="8">
        <v>7.62164631547875</v>
      </c>
      <c r="AK81">
        <f t="shared" si="15"/>
        <v>0.04020210492194186</v>
      </c>
      <c r="AL81" s="6">
        <v>4.21403541919071</v>
      </c>
      <c r="AM81" s="21">
        <v>0.309300158067846</v>
      </c>
      <c r="AN81" s="8">
        <v>4.52333557725856</v>
      </c>
      <c r="AO81">
        <f t="shared" si="16"/>
        <v>8.056609177342496</v>
      </c>
      <c r="AP81" s="6">
        <v>5.78646667051283</v>
      </c>
      <c r="AQ81" s="7">
        <v>0</v>
      </c>
      <c r="AR81" s="8">
        <v>5.78646667051283</v>
      </c>
      <c r="AT81" s="6">
        <v>0</v>
      </c>
      <c r="AU81" s="7">
        <v>0</v>
      </c>
      <c r="AV81">
        <v>0</v>
      </c>
      <c r="AX81" s="6">
        <v>8.2646625064904</v>
      </c>
      <c r="AY81" s="7">
        <v>0</v>
      </c>
      <c r="AZ81">
        <v>8.2646625064904</v>
      </c>
      <c r="BB81" s="6">
        <v>0</v>
      </c>
      <c r="BC81" s="7">
        <v>0</v>
      </c>
      <c r="BD81">
        <v>0</v>
      </c>
      <c r="BF81" s="6">
        <v>0</v>
      </c>
      <c r="BG81" s="7">
        <v>0</v>
      </c>
      <c r="BH81">
        <v>0</v>
      </c>
      <c r="BJ81" s="6">
        <v>0</v>
      </c>
      <c r="BK81" s="7">
        <v>0</v>
      </c>
      <c r="BL81">
        <v>0</v>
      </c>
      <c r="BN81" s="6">
        <v>0</v>
      </c>
      <c r="BO81" s="7">
        <v>0</v>
      </c>
      <c r="BP81">
        <v>0</v>
      </c>
      <c r="BR81" s="6">
        <v>0</v>
      </c>
      <c r="BS81" s="7">
        <v>0</v>
      </c>
      <c r="BT81">
        <v>0</v>
      </c>
      <c r="BV81" s="6">
        <v>0</v>
      </c>
      <c r="BW81" s="7">
        <v>0</v>
      </c>
      <c r="BX81">
        <v>0</v>
      </c>
      <c r="BZ81" s="6">
        <v>0</v>
      </c>
      <c r="CA81" s="7">
        <v>0</v>
      </c>
      <c r="CB81">
        <v>0</v>
      </c>
      <c r="CD81" s="6">
        <v>0</v>
      </c>
      <c r="CE81" s="7">
        <v>0</v>
      </c>
      <c r="CF81">
        <v>0</v>
      </c>
      <c r="CH81" s="6">
        <v>4.47819583597757</v>
      </c>
      <c r="CI81" s="7">
        <v>0</v>
      </c>
      <c r="CJ81">
        <v>4.47819583597757</v>
      </c>
      <c r="CL81" s="6">
        <v>4.47819583597757</v>
      </c>
      <c r="CM81" s="7">
        <v>0</v>
      </c>
      <c r="CN81">
        <v>4.47819583597757</v>
      </c>
      <c r="CP81" s="6">
        <v>4.47819583597757</v>
      </c>
      <c r="CQ81" s="7">
        <v>0</v>
      </c>
      <c r="CR81">
        <v>4.47819583597757</v>
      </c>
      <c r="CT81" s="6">
        <v>4.47819583597757</v>
      </c>
      <c r="CU81" s="7">
        <v>0</v>
      </c>
      <c r="CV81">
        <v>4.47819583597757</v>
      </c>
      <c r="CX81" s="6">
        <v>4.47819583597757</v>
      </c>
      <c r="CY81" s="7">
        <v>0</v>
      </c>
      <c r="CZ81">
        <v>4.47819583597757</v>
      </c>
      <c r="DB81" s="6">
        <v>4.47819583597757</v>
      </c>
      <c r="DC81" s="7">
        <v>0</v>
      </c>
      <c r="DD81">
        <v>4.47819583597757</v>
      </c>
      <c r="DF81" s="6">
        <v>4.47819583597757</v>
      </c>
      <c r="DG81" s="7">
        <v>0</v>
      </c>
      <c r="DH81">
        <v>4.47819583597757</v>
      </c>
      <c r="DJ81" s="6">
        <v>4.47819583597757</v>
      </c>
      <c r="DK81" s="7">
        <v>0</v>
      </c>
      <c r="DL81">
        <v>4.47819583597757</v>
      </c>
      <c r="DN81" s="6">
        <v>4.47819583597757</v>
      </c>
      <c r="DO81" s="7">
        <v>0</v>
      </c>
      <c r="DP81">
        <v>4.47819583597757</v>
      </c>
      <c r="DR81" s="6">
        <v>4.47819583597757</v>
      </c>
      <c r="DS81" s="7">
        <v>0</v>
      </c>
      <c r="DT81">
        <v>4.47819583597757</v>
      </c>
      <c r="DV81" s="6">
        <v>4.47819583597757</v>
      </c>
      <c r="DW81" s="7">
        <v>0</v>
      </c>
      <c r="DX81">
        <v>4.47819583597757</v>
      </c>
      <c r="DZ81" s="6">
        <v>4.47819583597757</v>
      </c>
      <c r="EA81" s="7">
        <v>0</v>
      </c>
      <c r="EB81">
        <v>4.47819583597757</v>
      </c>
      <c r="ED81" s="6">
        <v>4.47819583597757</v>
      </c>
      <c r="EE81" s="7">
        <v>0</v>
      </c>
      <c r="EF81">
        <v>4.47819583597757</v>
      </c>
      <c r="EH81" s="6">
        <v>4.47819583597757</v>
      </c>
      <c r="EI81" s="7">
        <v>0</v>
      </c>
      <c r="EJ81">
        <v>4.47819583597757</v>
      </c>
      <c r="EL81" s="6">
        <v>4.47819583597757</v>
      </c>
      <c r="EM81" s="7">
        <v>0</v>
      </c>
      <c r="EN81">
        <v>4.47819583597757</v>
      </c>
      <c r="EP81" s="6">
        <v>4.47819583597757</v>
      </c>
      <c r="EQ81" s="7">
        <v>0</v>
      </c>
      <c r="ER81">
        <v>4.47819583597757</v>
      </c>
      <c r="ET81" s="6">
        <v>4.47819583597757</v>
      </c>
      <c r="EU81" s="7">
        <v>0</v>
      </c>
      <c r="EV81">
        <v>4.47819583597757</v>
      </c>
      <c r="EX81" s="6">
        <v>4.47819583597757</v>
      </c>
      <c r="EY81" s="7">
        <v>0</v>
      </c>
      <c r="EZ81">
        <v>4.47819583597757</v>
      </c>
    </row>
    <row r="82" spans="1:156" ht="15" thickBot="1" thickTop="1">
      <c r="A82" s="5">
        <v>80</v>
      </c>
      <c r="B82" s="6">
        <v>13.4081294079412</v>
      </c>
      <c r="C82" s="7">
        <v>0</v>
      </c>
      <c r="D82">
        <v>13.4081294079412</v>
      </c>
      <c r="F82" s="6">
        <v>13.4081294079412</v>
      </c>
      <c r="G82" s="7">
        <v>0</v>
      </c>
      <c r="H82" s="8">
        <v>13.4081294079412</v>
      </c>
      <c r="I82" s="8"/>
      <c r="J82" s="6">
        <v>9.34358343245867</v>
      </c>
      <c r="K82" s="20">
        <v>7.55303353459021</v>
      </c>
      <c r="L82" s="8">
        <v>16.8966169670489</v>
      </c>
      <c r="M82" s="8">
        <f t="shared" si="9"/>
        <v>6.23170903615589</v>
      </c>
      <c r="N82" s="6">
        <v>9.09370387124831</v>
      </c>
      <c r="O82" s="20">
        <v>4.58585507271426</v>
      </c>
      <c r="P82" s="8">
        <v>13.6795589439626</v>
      </c>
      <c r="Q82" s="8">
        <f t="shared" si="10"/>
        <v>0.04052811524408572</v>
      </c>
      <c r="R82" s="6">
        <v>7.95488053615856</v>
      </c>
      <c r="S82" s="20">
        <v>1.79471382683378</v>
      </c>
      <c r="T82" s="8">
        <v>9.74959436299234</v>
      </c>
      <c r="U82" s="8">
        <f t="shared" si="11"/>
        <v>0.23422150890024515</v>
      </c>
      <c r="V82" s="6">
        <v>7.5310392637913</v>
      </c>
      <c r="W82" s="20">
        <v>0.897146986902387</v>
      </c>
      <c r="X82" s="8">
        <v>8.42818625069369</v>
      </c>
      <c r="Y82">
        <f t="shared" si="12"/>
        <v>0.29803860030749524</v>
      </c>
      <c r="Z82" s="6">
        <v>7.27873288952325</v>
      </c>
      <c r="AA82" s="20">
        <v>0.940573745747998</v>
      </c>
      <c r="AB82" s="8">
        <v>8.21930663527124</v>
      </c>
      <c r="AC82">
        <f t="shared" si="13"/>
        <v>0.011610948085126797</v>
      </c>
      <c r="AD82" s="6">
        <v>5.87752743269899</v>
      </c>
      <c r="AE82" s="20">
        <v>1.0428309400539</v>
      </c>
      <c r="AF82" s="8">
        <v>6.92035837275289</v>
      </c>
      <c r="AG82">
        <f t="shared" si="14"/>
        <v>0.8247171269709577</v>
      </c>
      <c r="AH82" s="6">
        <v>6.06315833669873</v>
      </c>
      <c r="AI82" s="20">
        <v>0.268487381150089</v>
      </c>
      <c r="AJ82" s="8">
        <v>6.33164571784882</v>
      </c>
      <c r="AK82">
        <f t="shared" si="15"/>
        <v>1.1870014728795544</v>
      </c>
      <c r="AL82" s="6">
        <v>5.67318333621796</v>
      </c>
      <c r="AM82" s="7">
        <v>0</v>
      </c>
      <c r="AN82" s="8">
        <v>5.67318333621796</v>
      </c>
      <c r="AP82" s="6">
        <v>5.67318333621796</v>
      </c>
      <c r="AQ82" s="7">
        <v>0</v>
      </c>
      <c r="AR82" s="8">
        <v>5.67318333621796</v>
      </c>
      <c r="AT82" s="6">
        <v>0</v>
      </c>
      <c r="AU82" s="7">
        <v>0</v>
      </c>
      <c r="AV82">
        <v>0</v>
      </c>
      <c r="AX82" s="6">
        <v>0</v>
      </c>
      <c r="AY82" s="7">
        <v>0</v>
      </c>
      <c r="AZ82">
        <v>0</v>
      </c>
      <c r="BB82" s="6">
        <v>0</v>
      </c>
      <c r="BC82" s="7">
        <v>0</v>
      </c>
      <c r="BD82">
        <v>0</v>
      </c>
      <c r="BF82" s="6">
        <v>0</v>
      </c>
      <c r="BG82" s="7">
        <v>0</v>
      </c>
      <c r="BH82">
        <v>0</v>
      </c>
      <c r="BJ82" s="6">
        <v>0</v>
      </c>
      <c r="BK82" s="7">
        <v>0</v>
      </c>
      <c r="BL82">
        <v>0</v>
      </c>
      <c r="BN82" s="6">
        <v>0</v>
      </c>
      <c r="BO82" s="7">
        <v>0</v>
      </c>
      <c r="BP82">
        <v>0</v>
      </c>
      <c r="BR82" s="6">
        <v>0</v>
      </c>
      <c r="BS82" s="7">
        <v>0</v>
      </c>
      <c r="BT82">
        <v>0</v>
      </c>
      <c r="BV82" s="6">
        <v>0</v>
      </c>
      <c r="BW82" s="7">
        <v>0</v>
      </c>
      <c r="BX82">
        <v>0</v>
      </c>
      <c r="BZ82" s="6">
        <v>0</v>
      </c>
      <c r="CA82" s="7">
        <v>0</v>
      </c>
      <c r="CB82">
        <v>0</v>
      </c>
      <c r="CD82" s="6">
        <v>0</v>
      </c>
      <c r="CE82" s="7">
        <v>0</v>
      </c>
      <c r="CF82">
        <v>0</v>
      </c>
      <c r="CH82" s="6">
        <v>0</v>
      </c>
      <c r="CI82" s="7">
        <v>0</v>
      </c>
      <c r="CJ82">
        <v>0</v>
      </c>
      <c r="CL82" s="6">
        <v>0</v>
      </c>
      <c r="CM82" s="7">
        <v>0</v>
      </c>
      <c r="CN82">
        <v>0</v>
      </c>
      <c r="CP82" s="6">
        <v>0</v>
      </c>
      <c r="CQ82" s="7">
        <v>0</v>
      </c>
      <c r="CR82">
        <v>0</v>
      </c>
      <c r="CT82" s="6">
        <v>0</v>
      </c>
      <c r="CU82" s="7">
        <v>0</v>
      </c>
      <c r="CV82">
        <v>0</v>
      </c>
      <c r="CX82" s="6">
        <v>0</v>
      </c>
      <c r="CY82" s="7">
        <v>0</v>
      </c>
      <c r="CZ82">
        <v>0</v>
      </c>
      <c r="DB82" s="6">
        <v>0</v>
      </c>
      <c r="DC82" s="7">
        <v>0</v>
      </c>
      <c r="DD82">
        <v>0</v>
      </c>
      <c r="DF82" s="6">
        <v>0</v>
      </c>
      <c r="DG82" s="7">
        <v>0</v>
      </c>
      <c r="DH82">
        <v>0</v>
      </c>
      <c r="DJ82" s="6">
        <v>0</v>
      </c>
      <c r="DK82" s="7">
        <v>0</v>
      </c>
      <c r="DL82">
        <v>0</v>
      </c>
      <c r="DN82" s="6">
        <v>0</v>
      </c>
      <c r="DO82" s="7">
        <v>0</v>
      </c>
      <c r="DP82">
        <v>0</v>
      </c>
      <c r="DR82" s="6">
        <v>0</v>
      </c>
      <c r="DS82" s="7">
        <v>0</v>
      </c>
      <c r="DT82">
        <v>0</v>
      </c>
      <c r="DV82" s="6">
        <v>0</v>
      </c>
      <c r="DW82" s="7">
        <v>0</v>
      </c>
      <c r="DX82">
        <v>0</v>
      </c>
      <c r="DZ82" s="6">
        <v>0</v>
      </c>
      <c r="EA82" s="7">
        <v>0</v>
      </c>
      <c r="EB82">
        <v>0</v>
      </c>
      <c r="ED82" s="6">
        <v>0</v>
      </c>
      <c r="EE82" s="7">
        <v>0</v>
      </c>
      <c r="EF82">
        <v>0</v>
      </c>
      <c r="EH82" s="6">
        <v>0</v>
      </c>
      <c r="EI82" s="7">
        <v>0</v>
      </c>
      <c r="EJ82">
        <v>0</v>
      </c>
      <c r="EL82" s="6">
        <v>0</v>
      </c>
      <c r="EM82" s="7">
        <v>0</v>
      </c>
      <c r="EN82">
        <v>0</v>
      </c>
      <c r="EP82" s="6">
        <v>0</v>
      </c>
      <c r="EQ82" s="7">
        <v>0</v>
      </c>
      <c r="ER82">
        <v>0</v>
      </c>
      <c r="ET82" s="6">
        <v>0</v>
      </c>
      <c r="EU82" s="7">
        <v>0</v>
      </c>
      <c r="EV82">
        <v>0</v>
      </c>
      <c r="EX82" s="6">
        <v>0</v>
      </c>
      <c r="EY82" s="7">
        <v>0</v>
      </c>
      <c r="EZ82">
        <v>0</v>
      </c>
    </row>
    <row r="83" spans="1:156" ht="15" thickBot="1" thickTop="1">
      <c r="A83" s="5">
        <v>81</v>
      </c>
      <c r="B83" s="6">
        <v>13.4081294079412</v>
      </c>
      <c r="C83" s="7">
        <v>0</v>
      </c>
      <c r="D83">
        <v>13.4081294079412</v>
      </c>
      <c r="F83" s="6">
        <v>13.4081294079412</v>
      </c>
      <c r="G83" s="7">
        <v>0</v>
      </c>
      <c r="H83">
        <v>13.4081294079412</v>
      </c>
      <c r="I83" s="8"/>
      <c r="J83" s="6">
        <v>9.98115398408713</v>
      </c>
      <c r="K83" s="20">
        <v>9.66390512107655</v>
      </c>
      <c r="L83" s="8">
        <v>19.6450591051637</v>
      </c>
      <c r="M83" s="8">
        <f t="shared" si="9"/>
        <v>0.06355592829749844</v>
      </c>
      <c r="N83" s="6">
        <v>9.48132226020114</v>
      </c>
      <c r="O83" s="20">
        <v>4.67679630648246</v>
      </c>
      <c r="P83" s="8">
        <v>14.1581185666836</v>
      </c>
      <c r="Q83" s="8">
        <f t="shared" si="10"/>
        <v>0.462230806269229</v>
      </c>
      <c r="R83" s="6">
        <v>7.63611815079917</v>
      </c>
      <c r="S83" s="20">
        <v>2.36733074209959</v>
      </c>
      <c r="T83" s="8">
        <v>10.0034488928988</v>
      </c>
      <c r="U83" s="8">
        <f t="shared" si="11"/>
        <v>0.05295053730529464</v>
      </c>
      <c r="V83" s="6">
        <v>7.44172767821438</v>
      </c>
      <c r="W83" s="20">
        <v>1.37854721665476</v>
      </c>
      <c r="X83" s="8">
        <v>8.82027489486914</v>
      </c>
      <c r="Y83">
        <f t="shared" si="12"/>
        <v>0.023666890943364275</v>
      </c>
      <c r="Z83" s="6">
        <v>6.82288260722557</v>
      </c>
      <c r="AA83" s="20">
        <v>0.663728174866497</v>
      </c>
      <c r="AB83" s="8">
        <v>7.48661078209207</v>
      </c>
      <c r="AC83">
        <f t="shared" si="13"/>
        <v>0.706356139541139</v>
      </c>
      <c r="AD83" s="6">
        <v>5.40150416979168</v>
      </c>
      <c r="AE83" s="20">
        <v>0.50460512893638</v>
      </c>
      <c r="AF83" s="8">
        <v>5.90610929872806</v>
      </c>
      <c r="AG83">
        <f t="shared" si="14"/>
        <v>3.695577354332658</v>
      </c>
      <c r="AH83" s="6">
        <v>5.05263194724894</v>
      </c>
      <c r="AI83" s="20">
        <v>0.281642606308093</v>
      </c>
      <c r="AJ83" s="8">
        <v>5.33427455355703</v>
      </c>
      <c r="AK83">
        <f t="shared" si="15"/>
        <v>4.355014444295898</v>
      </c>
      <c r="AL83" s="6">
        <v>4.47819583597757</v>
      </c>
      <c r="AM83" s="19">
        <v>0.305028918161438</v>
      </c>
      <c r="AN83" s="8">
        <v>4.78322475413901</v>
      </c>
      <c r="AO83">
        <f t="shared" si="16"/>
        <v>6.648804018972947</v>
      </c>
      <c r="AP83" s="6">
        <v>3.42155416883014</v>
      </c>
      <c r="AQ83" s="7">
        <v>0</v>
      </c>
      <c r="AR83" s="8">
        <v>3.42155416883014</v>
      </c>
      <c r="AT83" s="6">
        <v>0</v>
      </c>
      <c r="AU83" s="7">
        <v>0</v>
      </c>
      <c r="AV83">
        <v>0</v>
      </c>
      <c r="AX83" s="6">
        <v>0</v>
      </c>
      <c r="AY83" s="7">
        <v>0</v>
      </c>
      <c r="AZ83">
        <v>0</v>
      </c>
      <c r="BB83" s="6">
        <v>0</v>
      </c>
      <c r="BC83" s="7">
        <v>0</v>
      </c>
      <c r="BD83">
        <v>0</v>
      </c>
      <c r="BF83" s="6">
        <v>0</v>
      </c>
      <c r="BG83" s="7">
        <v>0</v>
      </c>
      <c r="BH83">
        <v>0</v>
      </c>
      <c r="BJ83" s="6">
        <v>0</v>
      </c>
      <c r="BK83" s="7">
        <v>0</v>
      </c>
      <c r="BL83">
        <v>0</v>
      </c>
      <c r="BN83" s="6">
        <v>0</v>
      </c>
      <c r="BO83" s="7">
        <v>0</v>
      </c>
      <c r="BP83">
        <v>0</v>
      </c>
      <c r="BR83" s="6">
        <v>0</v>
      </c>
      <c r="BS83" s="7">
        <v>0</v>
      </c>
      <c r="BT83">
        <v>0</v>
      </c>
      <c r="BV83" s="6">
        <v>0</v>
      </c>
      <c r="BW83" s="7">
        <v>0</v>
      </c>
      <c r="BX83">
        <v>0</v>
      </c>
      <c r="BZ83" s="6">
        <v>0</v>
      </c>
      <c r="CA83" s="7">
        <v>0</v>
      </c>
      <c r="CB83">
        <v>0</v>
      </c>
      <c r="CD83" s="6">
        <v>0</v>
      </c>
      <c r="CE83" s="7">
        <v>0</v>
      </c>
      <c r="CF83">
        <v>0</v>
      </c>
      <c r="CH83" s="6">
        <v>0</v>
      </c>
      <c r="CI83" s="7">
        <v>0</v>
      </c>
      <c r="CJ83">
        <v>0</v>
      </c>
      <c r="CL83" s="6">
        <v>0</v>
      </c>
      <c r="CM83" s="7">
        <v>0</v>
      </c>
      <c r="CN83">
        <v>0</v>
      </c>
      <c r="CP83" s="6">
        <v>0</v>
      </c>
      <c r="CQ83" s="7">
        <v>0</v>
      </c>
      <c r="CR83">
        <v>0</v>
      </c>
      <c r="CT83" s="6">
        <v>0</v>
      </c>
      <c r="CU83" s="7">
        <v>0</v>
      </c>
      <c r="CV83">
        <v>0</v>
      </c>
      <c r="CX83" s="6">
        <v>0</v>
      </c>
      <c r="CY83" s="7">
        <v>0</v>
      </c>
      <c r="CZ83">
        <v>0</v>
      </c>
      <c r="DB83" s="6">
        <v>0</v>
      </c>
      <c r="DC83" s="7">
        <v>0</v>
      </c>
      <c r="DD83">
        <v>0</v>
      </c>
      <c r="DF83" s="6">
        <v>0</v>
      </c>
      <c r="DG83" s="7">
        <v>0</v>
      </c>
      <c r="DH83">
        <v>0</v>
      </c>
      <c r="DJ83" s="6">
        <v>0</v>
      </c>
      <c r="DK83" s="7">
        <v>0</v>
      </c>
      <c r="DL83">
        <v>0</v>
      </c>
      <c r="DN83" s="6">
        <v>0</v>
      </c>
      <c r="DO83" s="7">
        <v>0</v>
      </c>
      <c r="DP83">
        <v>0</v>
      </c>
      <c r="DR83" s="6">
        <v>0</v>
      </c>
      <c r="DS83" s="7">
        <v>0</v>
      </c>
      <c r="DT83">
        <v>0</v>
      </c>
      <c r="DV83" s="6">
        <v>0</v>
      </c>
      <c r="DW83" s="7">
        <v>0</v>
      </c>
      <c r="DX83">
        <v>0</v>
      </c>
      <c r="DZ83" s="6">
        <v>0</v>
      </c>
      <c r="EA83" s="7">
        <v>0</v>
      </c>
      <c r="EB83">
        <v>0</v>
      </c>
      <c r="ED83" s="6">
        <v>0</v>
      </c>
      <c r="EE83" s="7">
        <v>0</v>
      </c>
      <c r="EF83">
        <v>0</v>
      </c>
      <c r="EH83" s="6">
        <v>0</v>
      </c>
      <c r="EI83" s="7">
        <v>0</v>
      </c>
      <c r="EJ83">
        <v>0</v>
      </c>
      <c r="EL83" s="6">
        <v>0</v>
      </c>
      <c r="EM83" s="7">
        <v>0</v>
      </c>
      <c r="EN83">
        <v>0</v>
      </c>
      <c r="EP83" s="6">
        <v>0</v>
      </c>
      <c r="EQ83" s="7">
        <v>0</v>
      </c>
      <c r="ER83">
        <v>0</v>
      </c>
      <c r="ET83" s="6">
        <v>0</v>
      </c>
      <c r="EU83" s="7">
        <v>0</v>
      </c>
      <c r="EV83">
        <v>0</v>
      </c>
      <c r="EX83" s="6">
        <v>0</v>
      </c>
      <c r="EY83" s="7">
        <v>0</v>
      </c>
      <c r="EZ83">
        <v>0</v>
      </c>
    </row>
    <row r="84" spans="1:156" ht="15" thickBot="1" thickTop="1">
      <c r="A84" s="5">
        <v>82</v>
      </c>
      <c r="B84" s="6">
        <v>13.4081294079412</v>
      </c>
      <c r="C84" s="7">
        <v>0</v>
      </c>
      <c r="D84">
        <v>13.4081294079412</v>
      </c>
      <c r="F84" s="6">
        <v>13.4081294079412</v>
      </c>
      <c r="G84" s="7">
        <v>0</v>
      </c>
      <c r="H84" s="8">
        <v>13.4081294079412</v>
      </c>
      <c r="I84" s="8"/>
      <c r="J84" s="6">
        <v>10.7820189540312</v>
      </c>
      <c r="K84" s="20">
        <v>11.2461309177046</v>
      </c>
      <c r="L84" s="8">
        <v>22.0281498717358</v>
      </c>
      <c r="M84" s="8">
        <f t="shared" si="9"/>
        <v>6.944246246841443</v>
      </c>
      <c r="N84" s="6">
        <v>8.95605774091437</v>
      </c>
      <c r="O84" s="20">
        <v>4.34818350267031</v>
      </c>
      <c r="P84" s="8">
        <v>13.3042412435847</v>
      </c>
      <c r="Q84" s="8">
        <f t="shared" si="10"/>
        <v>0.030276606092434634</v>
      </c>
      <c r="R84" s="6">
        <v>8.08805395684161</v>
      </c>
      <c r="S84" s="20">
        <v>2.68425772238123</v>
      </c>
      <c r="T84" s="8">
        <v>10.7723116792228</v>
      </c>
      <c r="U84" s="8">
        <f t="shared" si="11"/>
        <v>0.2902547398875845</v>
      </c>
      <c r="V84" s="6">
        <v>6.76897936469062</v>
      </c>
      <c r="W84" s="20">
        <v>1.61778952426858</v>
      </c>
      <c r="X84" s="8">
        <v>8.3867688889592</v>
      </c>
      <c r="Y84">
        <f t="shared" si="12"/>
        <v>0.3449758855644165</v>
      </c>
      <c r="Z84" s="6">
        <v>6.79970790158421</v>
      </c>
      <c r="AA84" s="20">
        <v>1.31904550352405</v>
      </c>
      <c r="AB84" s="8">
        <v>8.11875340510825</v>
      </c>
      <c r="AC84">
        <f t="shared" si="13"/>
        <v>0.04339194770138813</v>
      </c>
      <c r="AD84" s="6">
        <v>7.12787000250001</v>
      </c>
      <c r="AE84" s="20">
        <v>0.829696407715281</v>
      </c>
      <c r="AF84" s="8">
        <v>7.95756641021529</v>
      </c>
      <c r="AG84">
        <f t="shared" si="14"/>
        <v>0.01665871926804603</v>
      </c>
      <c r="AH84" s="6">
        <v>7.28063065865958</v>
      </c>
      <c r="AI84" s="20">
        <v>1.61114904204041</v>
      </c>
      <c r="AJ84" s="8">
        <v>8.89177970069999</v>
      </c>
      <c r="AK84">
        <f t="shared" si="15"/>
        <v>2.16277615912857</v>
      </c>
      <c r="AL84" s="6">
        <v>6.21413583713142</v>
      </c>
      <c r="AM84" s="21">
        <v>1.36086315807829</v>
      </c>
      <c r="AN84" s="8">
        <v>7.57499899520971</v>
      </c>
      <c r="AO84">
        <f t="shared" si="16"/>
        <v>0.04547417665305174</v>
      </c>
      <c r="AP84" s="6">
        <v>5.90999554704368</v>
      </c>
      <c r="AQ84" s="18">
        <v>0.335463377205382</v>
      </c>
      <c r="AR84" s="8">
        <v>6.24545892424906</v>
      </c>
      <c r="AS84">
        <f t="shared" si="17"/>
        <v>0.4765109582894823</v>
      </c>
      <c r="AT84" s="6">
        <v>3.47493750120193</v>
      </c>
      <c r="AU84" s="18">
        <v>0.335463377205382</v>
      </c>
      <c r="AV84">
        <v>3.81040087840731</v>
      </c>
      <c r="AW84">
        <f t="shared" si="18"/>
        <v>9.74867515786608</v>
      </c>
      <c r="AX84" s="6">
        <v>4.65014299766153</v>
      </c>
      <c r="AY84" s="7">
        <v>0</v>
      </c>
      <c r="AZ84">
        <v>4.65014299766153</v>
      </c>
      <c r="BB84" s="6">
        <v>4.65014299766153</v>
      </c>
      <c r="BC84" s="7">
        <v>0</v>
      </c>
      <c r="BD84">
        <v>4.65014299766153</v>
      </c>
      <c r="BF84" s="6">
        <v>4.65014299766153</v>
      </c>
      <c r="BG84" s="7">
        <v>0</v>
      </c>
      <c r="BH84">
        <v>4.65014299766153</v>
      </c>
      <c r="BJ84" s="6">
        <v>4.65014299766153</v>
      </c>
      <c r="BK84" s="7">
        <v>0</v>
      </c>
      <c r="BL84">
        <v>4.65014299766153</v>
      </c>
      <c r="BN84" s="6">
        <v>3.31127812445913</v>
      </c>
      <c r="BO84" s="7">
        <v>0</v>
      </c>
      <c r="BP84">
        <v>3.31127812445913</v>
      </c>
      <c r="BR84" s="6">
        <v>3.31127812445913</v>
      </c>
      <c r="BS84" s="7">
        <v>0</v>
      </c>
      <c r="BT84">
        <v>3.31127812445913</v>
      </c>
      <c r="BV84" s="6">
        <v>3.31127812445913</v>
      </c>
      <c r="BW84" s="7">
        <v>0</v>
      </c>
      <c r="BX84">
        <v>3.31127812445913</v>
      </c>
      <c r="BZ84" s="6">
        <v>3.31127812445913</v>
      </c>
      <c r="CA84" s="7">
        <v>0</v>
      </c>
      <c r="CB84">
        <v>3.31127812445913</v>
      </c>
      <c r="CD84" s="6">
        <v>3.31127812445913</v>
      </c>
      <c r="CE84" s="7">
        <v>0</v>
      </c>
      <c r="CF84">
        <v>3.31127812445913</v>
      </c>
      <c r="CH84" s="6">
        <v>3.31127812445913</v>
      </c>
      <c r="CI84" s="7">
        <v>0</v>
      </c>
      <c r="CJ84">
        <v>3.31127812445913</v>
      </c>
      <c r="CL84" s="6">
        <v>3.31127812445913</v>
      </c>
      <c r="CM84" s="7">
        <v>0</v>
      </c>
      <c r="CN84">
        <v>3.31127812445913</v>
      </c>
      <c r="CP84" s="6">
        <v>2.50325833477565</v>
      </c>
      <c r="CQ84" s="7">
        <v>0</v>
      </c>
      <c r="CR84">
        <v>2.50325833477565</v>
      </c>
      <c r="CT84" s="6">
        <v>2.50325833477565</v>
      </c>
      <c r="CU84" s="7">
        <v>0</v>
      </c>
      <c r="CV84">
        <v>2.50325833477565</v>
      </c>
      <c r="CX84" s="6">
        <v>2.50325833477565</v>
      </c>
      <c r="CY84" s="7">
        <v>0</v>
      </c>
      <c r="CZ84">
        <v>2.50325833477565</v>
      </c>
      <c r="DB84" s="6">
        <v>2.50325833477565</v>
      </c>
      <c r="DC84" s="7">
        <v>0</v>
      </c>
      <c r="DD84">
        <v>2.50325833477565</v>
      </c>
      <c r="DF84" s="6">
        <v>2.50325833477565</v>
      </c>
      <c r="DG84" s="7">
        <v>0</v>
      </c>
      <c r="DH84">
        <v>2.50325833477565</v>
      </c>
      <c r="DJ84" s="6">
        <v>2.50325833477565</v>
      </c>
      <c r="DK84" s="7">
        <v>0</v>
      </c>
      <c r="DL84">
        <v>2.50325833477565</v>
      </c>
      <c r="DN84" s="6">
        <v>2.50325833477565</v>
      </c>
      <c r="DO84" s="7">
        <v>0</v>
      </c>
      <c r="DP84">
        <v>2.50325833477565</v>
      </c>
      <c r="DR84" s="6">
        <v>2.50325833477565</v>
      </c>
      <c r="DS84" s="7">
        <v>0</v>
      </c>
      <c r="DT84">
        <v>2.50325833477565</v>
      </c>
      <c r="DV84" s="6">
        <v>2.50325833477565</v>
      </c>
      <c r="DW84" s="7">
        <v>0</v>
      </c>
      <c r="DX84">
        <v>2.50325833477565</v>
      </c>
      <c r="DZ84" s="6">
        <v>2.50325833477565</v>
      </c>
      <c r="EA84" s="7">
        <v>0</v>
      </c>
      <c r="EB84">
        <v>2.50325833477565</v>
      </c>
      <c r="ED84" s="6">
        <v>2.50325833477565</v>
      </c>
      <c r="EE84" s="7">
        <v>0</v>
      </c>
      <c r="EF84">
        <v>2.50325833477565</v>
      </c>
      <c r="EH84" s="6">
        <v>2.50325833477565</v>
      </c>
      <c r="EI84" s="7">
        <v>0</v>
      </c>
      <c r="EJ84">
        <v>2.50325833477565</v>
      </c>
      <c r="EL84" s="6">
        <v>2.50325833477565</v>
      </c>
      <c r="EM84" s="7">
        <v>0</v>
      </c>
      <c r="EN84">
        <v>2.50325833477565</v>
      </c>
      <c r="EP84" s="6">
        <v>2.50325833477565</v>
      </c>
      <c r="EQ84" s="7">
        <v>0</v>
      </c>
      <c r="ER84">
        <v>2.50325833477565</v>
      </c>
      <c r="ET84" s="6">
        <v>2.50325833477565</v>
      </c>
      <c r="EU84" s="7">
        <v>0</v>
      </c>
      <c r="EV84">
        <v>2.50325833477565</v>
      </c>
      <c r="EX84" s="6">
        <v>2.50325833477565</v>
      </c>
      <c r="EY84" s="7">
        <v>0</v>
      </c>
      <c r="EZ84">
        <v>2.50325833477565</v>
      </c>
    </row>
    <row r="85" spans="1:156" ht="15" thickBot="1" thickTop="1">
      <c r="A85" s="5">
        <v>83</v>
      </c>
      <c r="B85" s="6">
        <v>13.4081294079412</v>
      </c>
      <c r="C85" s="7">
        <v>0</v>
      </c>
      <c r="D85">
        <v>13.4081294079412</v>
      </c>
      <c r="F85" s="6">
        <v>13.4081294079412</v>
      </c>
      <c r="G85" s="7">
        <v>0</v>
      </c>
      <c r="H85">
        <v>13.4081294079412</v>
      </c>
      <c r="I85" s="8"/>
      <c r="J85" s="6">
        <v>11.4966577241593</v>
      </c>
      <c r="K85" s="20">
        <v>10.7038613579627</v>
      </c>
      <c r="L85" s="8">
        <v>22.200519082122</v>
      </c>
      <c r="M85" s="8">
        <f t="shared" si="9"/>
        <v>7.882409932937318</v>
      </c>
      <c r="N85" s="6">
        <v>9.52138685513164</v>
      </c>
      <c r="O85" s="20">
        <v>4.6339771478956</v>
      </c>
      <c r="P85" s="8">
        <v>14.1553640030272</v>
      </c>
      <c r="Q85" s="8">
        <f t="shared" si="10"/>
        <v>0.4584928727550253</v>
      </c>
      <c r="R85" s="6">
        <v>7.60933002121735</v>
      </c>
      <c r="S85" s="20">
        <v>1.86980662891855</v>
      </c>
      <c r="T85" s="8">
        <v>9.4791366501359</v>
      </c>
      <c r="U85" s="8">
        <f t="shared" si="11"/>
        <v>0.5691526751587568</v>
      </c>
      <c r="V85" s="6">
        <v>6.92221367169144</v>
      </c>
      <c r="W85" s="20">
        <v>1.93490607764651</v>
      </c>
      <c r="X85" s="8">
        <v>8.85711974933794</v>
      </c>
      <c r="Y85">
        <f t="shared" si="12"/>
        <v>0.013687974611383802</v>
      </c>
      <c r="Z85" s="6">
        <v>7.01620327588603</v>
      </c>
      <c r="AA85" s="20">
        <v>1.09705494893137</v>
      </c>
      <c r="AB85" s="8">
        <v>8.1132582248174</v>
      </c>
      <c r="AC85">
        <f t="shared" si="13"/>
        <v>0.045711517481048694</v>
      </c>
      <c r="AD85" s="6">
        <v>6.71253177422878</v>
      </c>
      <c r="AE85" s="20">
        <v>1.02940023074906</v>
      </c>
      <c r="AF85" s="8">
        <v>7.74193200497784</v>
      </c>
      <c r="AG85">
        <f t="shared" si="14"/>
        <v>0.007493628064844965</v>
      </c>
      <c r="AH85" s="6">
        <v>6.147034725828</v>
      </c>
      <c r="AI85" s="20">
        <v>0.911141571884081</v>
      </c>
      <c r="AJ85" s="8">
        <v>7.05817629771208</v>
      </c>
      <c r="AK85">
        <f t="shared" si="15"/>
        <v>0.13174387584744351</v>
      </c>
      <c r="AL85" s="6">
        <v>6.4531333371795</v>
      </c>
      <c r="AM85" s="7">
        <v>0</v>
      </c>
      <c r="AN85" s="8">
        <v>6.4531333371795</v>
      </c>
      <c r="AP85" s="6">
        <v>6.4531333371795</v>
      </c>
      <c r="AQ85" s="7">
        <v>0</v>
      </c>
      <c r="AR85" s="8">
        <v>6.4531333371795</v>
      </c>
      <c r="AT85" s="6">
        <v>6.4531333371795</v>
      </c>
      <c r="AU85" s="7">
        <v>0</v>
      </c>
      <c r="AV85">
        <v>6.4531333371795</v>
      </c>
      <c r="AX85" s="6">
        <v>6.4531333371795</v>
      </c>
      <c r="AY85" s="7">
        <v>0</v>
      </c>
      <c r="AZ85">
        <v>6.4531333371795</v>
      </c>
      <c r="BB85" s="6">
        <v>10.6225562489183</v>
      </c>
      <c r="BC85" s="7">
        <v>0</v>
      </c>
      <c r="BD85">
        <v>10.6225562489183</v>
      </c>
      <c r="BF85" s="6">
        <v>5.53483750312501</v>
      </c>
      <c r="BG85" s="7">
        <v>0</v>
      </c>
      <c r="BH85">
        <v>5.53483750312501</v>
      </c>
      <c r="BJ85" s="6">
        <v>5.53483750312501</v>
      </c>
      <c r="BK85" s="7">
        <v>0</v>
      </c>
      <c r="BL85">
        <v>5.53483750312501</v>
      </c>
      <c r="BN85" s="6">
        <v>5.53483750312501</v>
      </c>
      <c r="BO85" s="7">
        <v>0</v>
      </c>
      <c r="BP85">
        <v>5.53483750312501</v>
      </c>
      <c r="BR85" s="6">
        <v>5.53483750312501</v>
      </c>
      <c r="BS85" s="7">
        <v>0</v>
      </c>
      <c r="BT85">
        <v>5.53483750312501</v>
      </c>
      <c r="BV85" s="6">
        <v>5.53483750312501</v>
      </c>
      <c r="BW85" s="7">
        <v>0</v>
      </c>
      <c r="BX85">
        <v>5.53483750312501</v>
      </c>
      <c r="BZ85" s="6">
        <v>5.53483750312501</v>
      </c>
      <c r="CA85" s="7">
        <v>0</v>
      </c>
      <c r="CB85">
        <v>5.53483750312501</v>
      </c>
      <c r="CD85" s="6">
        <v>5.53483750312501</v>
      </c>
      <c r="CE85" s="7">
        <v>0</v>
      </c>
      <c r="CF85">
        <v>5.53483750312501</v>
      </c>
      <c r="CH85" s="6">
        <v>5.53483750312501</v>
      </c>
      <c r="CI85" s="7">
        <v>0</v>
      </c>
      <c r="CJ85">
        <v>5.53483750312501</v>
      </c>
      <c r="CL85" s="6">
        <v>5.92481250360578</v>
      </c>
      <c r="CM85" s="7">
        <v>0</v>
      </c>
      <c r="CN85">
        <v>5.92481250360578</v>
      </c>
      <c r="CP85" s="6">
        <v>8.81127812445913</v>
      </c>
      <c r="CQ85" s="7">
        <v>0</v>
      </c>
      <c r="CR85">
        <v>8.81127812445913</v>
      </c>
      <c r="CT85" s="6">
        <v>8.81127812445913</v>
      </c>
      <c r="CU85" s="7">
        <v>0</v>
      </c>
      <c r="CV85">
        <v>8.81127812445913</v>
      </c>
      <c r="CX85" s="6">
        <v>5.53483750312501</v>
      </c>
      <c r="CY85" s="7">
        <v>0</v>
      </c>
      <c r="CZ85">
        <v>5.53483750312501</v>
      </c>
      <c r="DB85" s="6">
        <v>5.53483750312501</v>
      </c>
      <c r="DC85" s="7">
        <v>0</v>
      </c>
      <c r="DD85">
        <v>5.53483750312501</v>
      </c>
      <c r="DF85" s="6">
        <v>5.53483750312501</v>
      </c>
      <c r="DG85" s="7">
        <v>0</v>
      </c>
      <c r="DH85">
        <v>5.53483750312501</v>
      </c>
      <c r="DJ85" s="6">
        <v>5.53483750312501</v>
      </c>
      <c r="DK85" s="7">
        <v>0</v>
      </c>
      <c r="DL85">
        <v>5.53483750312501</v>
      </c>
      <c r="DN85" s="6">
        <v>5.53483750312501</v>
      </c>
      <c r="DO85" s="7">
        <v>0</v>
      </c>
      <c r="DP85">
        <v>5.53483750312501</v>
      </c>
      <c r="DR85" s="6">
        <v>5.53483750312501</v>
      </c>
      <c r="DS85" s="7">
        <v>0</v>
      </c>
      <c r="DT85">
        <v>5.53483750312501</v>
      </c>
      <c r="DV85" s="6">
        <v>5.53483750312501</v>
      </c>
      <c r="DW85" s="7">
        <v>0</v>
      </c>
      <c r="DX85">
        <v>5.53483750312501</v>
      </c>
      <c r="DZ85" s="6">
        <v>5.53483750312501</v>
      </c>
      <c r="EA85" s="7">
        <v>0</v>
      </c>
      <c r="EB85">
        <v>5.53483750312501</v>
      </c>
      <c r="ED85" s="6">
        <v>5.53483750312501</v>
      </c>
      <c r="EE85" s="7">
        <v>0</v>
      </c>
      <c r="EF85">
        <v>5.53483750312501</v>
      </c>
      <c r="EH85" s="6">
        <v>5.53483750312501</v>
      </c>
      <c r="EI85" s="7">
        <v>0</v>
      </c>
      <c r="EJ85">
        <v>5.53483750312501</v>
      </c>
      <c r="EL85" s="6">
        <v>5.53483750312501</v>
      </c>
      <c r="EM85" s="7">
        <v>0</v>
      </c>
      <c r="EN85">
        <v>5.53483750312501</v>
      </c>
      <c r="EP85" s="6">
        <v>5.53483750312501</v>
      </c>
      <c r="EQ85" s="7">
        <v>0</v>
      </c>
      <c r="ER85">
        <v>5.53483750312501</v>
      </c>
      <c r="ET85" s="6">
        <v>10.2897250052885</v>
      </c>
      <c r="EU85" s="7">
        <v>0</v>
      </c>
      <c r="EV85">
        <v>10.2897250052885</v>
      </c>
      <c r="EX85" s="6">
        <v>10.2897250052885</v>
      </c>
      <c r="EY85" s="7">
        <v>0</v>
      </c>
      <c r="EZ85">
        <v>10.2897250052885</v>
      </c>
    </row>
    <row r="86" spans="1:156" ht="15" thickBot="1" thickTop="1">
      <c r="A86" s="5">
        <v>84</v>
      </c>
      <c r="B86" s="6">
        <v>13.4081294079412</v>
      </c>
      <c r="C86" s="7">
        <v>0</v>
      </c>
      <c r="D86">
        <v>13.4081294079412</v>
      </c>
      <c r="F86" s="6">
        <v>13.4081294079412</v>
      </c>
      <c r="G86" s="7">
        <v>0</v>
      </c>
      <c r="H86">
        <v>13.4081294079412</v>
      </c>
      <c r="I86" s="8"/>
      <c r="J86" s="6">
        <v>11.3386608975337</v>
      </c>
      <c r="K86" s="20">
        <v>8.01835093328763</v>
      </c>
      <c r="L86" s="8">
        <v>19.3570118308214</v>
      </c>
      <c r="M86" s="8">
        <f t="shared" si="9"/>
        <v>0.0012919900469415</v>
      </c>
      <c r="N86" s="6">
        <v>8.77897837751226</v>
      </c>
      <c r="O86" s="20">
        <v>4.48890845363815</v>
      </c>
      <c r="P86" s="8">
        <v>13.2678868311504</v>
      </c>
      <c r="Q86" s="8">
        <f t="shared" si="10"/>
        <v>0.04424971155533619</v>
      </c>
      <c r="R86" s="6">
        <v>8.15335959478135</v>
      </c>
      <c r="S86" s="20">
        <v>2.25817066420943</v>
      </c>
      <c r="T86" s="8">
        <v>10.4115302589908</v>
      </c>
      <c r="U86" s="8">
        <f t="shared" si="11"/>
        <v>0.03167386499631926</v>
      </c>
      <c r="V86" s="6">
        <v>7.88628309250387</v>
      </c>
      <c r="W86" s="20">
        <v>1.81748090210814</v>
      </c>
      <c r="X86" s="8">
        <v>9.70376399461201</v>
      </c>
      <c r="Y86">
        <f t="shared" si="12"/>
        <v>0.5323871194065299</v>
      </c>
      <c r="Z86" s="6">
        <v>8.18496080968568</v>
      </c>
      <c r="AA86" s="20">
        <v>2.63091448637906</v>
      </c>
      <c r="AB86" s="8">
        <v>10.8158752960647</v>
      </c>
      <c r="AC86">
        <f t="shared" si="13"/>
        <v>6.194197871400145</v>
      </c>
      <c r="AD86" s="6">
        <v>8.4301794541868</v>
      </c>
      <c r="AE86" s="20">
        <v>1.04978420537133</v>
      </c>
      <c r="AF86" s="8">
        <v>9.47996365955813</v>
      </c>
      <c r="AG86">
        <f t="shared" si="14"/>
        <v>2.7273396532255596</v>
      </c>
      <c r="AH86" s="6">
        <v>7.58158369063013</v>
      </c>
      <c r="AI86" s="20">
        <v>0.708300272208541</v>
      </c>
      <c r="AJ86" s="8">
        <v>8.28988396283867</v>
      </c>
      <c r="AK86">
        <f t="shared" si="15"/>
        <v>0.7547131369789813</v>
      </c>
      <c r="AL86" s="6">
        <v>8.47939767294358</v>
      </c>
      <c r="AM86" s="18">
        <v>1.30908644735318</v>
      </c>
      <c r="AN86" s="8">
        <v>9.78848412029676</v>
      </c>
      <c r="AO86">
        <f t="shared" si="16"/>
        <v>5.889027596607515</v>
      </c>
      <c r="AP86" s="6">
        <v>8.47939767294358</v>
      </c>
      <c r="AQ86" s="18">
        <v>1.07021334340488</v>
      </c>
      <c r="AR86" s="8">
        <v>9.54961101634846</v>
      </c>
      <c r="AS86">
        <f t="shared" si="17"/>
        <v>6.8322346177602045</v>
      </c>
      <c r="AT86" s="6">
        <v>8.47939767294358</v>
      </c>
      <c r="AU86" s="18">
        <v>1.07021334340488</v>
      </c>
      <c r="AV86">
        <v>9.54961101634846</v>
      </c>
      <c r="AW86">
        <f t="shared" si="18"/>
        <v>6.848287508225502</v>
      </c>
      <c r="AX86" s="6">
        <v>7.32989173604917</v>
      </c>
      <c r="AY86" s="7">
        <v>0</v>
      </c>
      <c r="AZ86">
        <v>7.32989173604917</v>
      </c>
      <c r="BB86" s="6">
        <v>1.83659166810898</v>
      </c>
      <c r="BC86" s="7">
        <v>0</v>
      </c>
      <c r="BD86">
        <v>1.83659166810898</v>
      </c>
      <c r="BF86" s="6">
        <v>1.83659166810898</v>
      </c>
      <c r="BG86" s="7">
        <v>0</v>
      </c>
      <c r="BH86">
        <v>1.83659166810898</v>
      </c>
      <c r="BJ86" s="6">
        <v>1.83659166810898</v>
      </c>
      <c r="BK86" s="7">
        <v>0</v>
      </c>
      <c r="BL86">
        <v>1.83659166810898</v>
      </c>
      <c r="BN86" s="6">
        <v>0</v>
      </c>
      <c r="BO86" s="7">
        <v>0</v>
      </c>
      <c r="BP86">
        <v>0</v>
      </c>
      <c r="BR86" s="6">
        <v>0</v>
      </c>
      <c r="BS86" s="7">
        <v>0</v>
      </c>
      <c r="BT86">
        <v>0</v>
      </c>
      <c r="BV86" s="6">
        <v>0</v>
      </c>
      <c r="BW86" s="7">
        <v>0</v>
      </c>
      <c r="BX86">
        <v>0</v>
      </c>
      <c r="BZ86" s="6">
        <v>0</v>
      </c>
      <c r="CA86" s="7">
        <v>0</v>
      </c>
      <c r="CB86">
        <v>0</v>
      </c>
      <c r="CD86" s="6">
        <v>1.83659166810898</v>
      </c>
      <c r="CE86" s="7">
        <v>0</v>
      </c>
      <c r="CF86">
        <v>1.83659166810898</v>
      </c>
      <c r="CH86" s="6">
        <v>1.83659166810898</v>
      </c>
      <c r="CI86" s="7">
        <v>0</v>
      </c>
      <c r="CJ86">
        <v>1.83659166810898</v>
      </c>
      <c r="CL86" s="6">
        <v>1.83659166810898</v>
      </c>
      <c r="CM86" s="7">
        <v>0</v>
      </c>
      <c r="CN86">
        <v>1.83659166810898</v>
      </c>
      <c r="CP86" s="6">
        <v>1.83659166810898</v>
      </c>
      <c r="CQ86" s="7">
        <v>0</v>
      </c>
      <c r="CR86">
        <v>1.83659166810898</v>
      </c>
      <c r="CT86" s="6">
        <v>1.83659166810898</v>
      </c>
      <c r="CU86" s="7">
        <v>0</v>
      </c>
      <c r="CV86">
        <v>1.83659166810898</v>
      </c>
      <c r="CX86" s="6">
        <v>1.83659166810898</v>
      </c>
      <c r="CY86" s="7">
        <v>0</v>
      </c>
      <c r="CZ86">
        <v>1.83659166810898</v>
      </c>
      <c r="DB86" s="6">
        <v>1.83659166810898</v>
      </c>
      <c r="DC86" s="7">
        <v>0</v>
      </c>
      <c r="DD86">
        <v>1.83659166810898</v>
      </c>
      <c r="DF86" s="6">
        <v>1.83659166810898</v>
      </c>
      <c r="DG86" s="7">
        <v>0</v>
      </c>
      <c r="DH86">
        <v>1.83659166810898</v>
      </c>
      <c r="DJ86" s="6">
        <v>1.83659166810898</v>
      </c>
      <c r="DK86" s="7">
        <v>0</v>
      </c>
      <c r="DL86">
        <v>1.83659166810898</v>
      </c>
      <c r="DN86" s="6">
        <v>1.83659166810898</v>
      </c>
      <c r="DO86" s="7">
        <v>0</v>
      </c>
      <c r="DP86">
        <v>1.83659166810898</v>
      </c>
      <c r="DR86" s="6">
        <v>1.83659166810898</v>
      </c>
      <c r="DS86" s="7">
        <v>0</v>
      </c>
      <c r="DT86">
        <v>1.83659166810898</v>
      </c>
      <c r="DV86" s="6">
        <v>1.83659166810898</v>
      </c>
      <c r="DW86" s="7">
        <v>0</v>
      </c>
      <c r="DX86">
        <v>1.83659166810898</v>
      </c>
      <c r="DZ86" s="6">
        <v>1.83659166810898</v>
      </c>
      <c r="EA86" s="7">
        <v>0</v>
      </c>
      <c r="EB86">
        <v>1.83659166810898</v>
      </c>
      <c r="ED86" s="6">
        <v>1.83659166810898</v>
      </c>
      <c r="EE86" s="7">
        <v>0</v>
      </c>
      <c r="EF86">
        <v>1.83659166810898</v>
      </c>
      <c r="EH86" s="6">
        <v>1.83659166810898</v>
      </c>
      <c r="EI86" s="7">
        <v>0</v>
      </c>
      <c r="EJ86">
        <v>1.83659166810898</v>
      </c>
      <c r="EL86" s="6">
        <v>1.83659166810898</v>
      </c>
      <c r="EM86" s="7">
        <v>0</v>
      </c>
      <c r="EN86">
        <v>1.83659166810898</v>
      </c>
      <c r="EP86" s="6">
        <v>1.83659166810898</v>
      </c>
      <c r="EQ86" s="7">
        <v>0</v>
      </c>
      <c r="ER86">
        <v>1.83659166810898</v>
      </c>
      <c r="ET86" s="6">
        <v>1.83659166810898</v>
      </c>
      <c r="EU86" s="7">
        <v>0</v>
      </c>
      <c r="EV86">
        <v>1.83659166810898</v>
      </c>
      <c r="EX86" s="6">
        <v>1.83659166810898</v>
      </c>
      <c r="EY86" s="7">
        <v>0</v>
      </c>
      <c r="EZ86">
        <v>1.83659166810898</v>
      </c>
    </row>
    <row r="87" spans="1:156" ht="15" thickBot="1" thickTop="1">
      <c r="A87" s="5">
        <v>85</v>
      </c>
      <c r="B87" s="6">
        <v>13.4081294079412</v>
      </c>
      <c r="C87" s="7">
        <v>0</v>
      </c>
      <c r="D87">
        <v>13.4081294079412</v>
      </c>
      <c r="F87" s="6">
        <v>13.4081294079412</v>
      </c>
      <c r="G87" s="7">
        <v>0</v>
      </c>
      <c r="H87" s="8">
        <v>13.4081294079412</v>
      </c>
      <c r="I87" s="8"/>
      <c r="J87" s="6">
        <v>10.2002605641429</v>
      </c>
      <c r="K87" s="20">
        <v>9.06348708243283</v>
      </c>
      <c r="L87" s="8">
        <v>19.2637476465758</v>
      </c>
      <c r="M87" s="8">
        <f t="shared" si="9"/>
        <v>0.016694822855177458</v>
      </c>
      <c r="N87" s="6">
        <v>8.70201248214688</v>
      </c>
      <c r="O87" s="20">
        <v>4.35402412492489</v>
      </c>
      <c r="P87" s="8">
        <v>13.0560366070718</v>
      </c>
      <c r="Q87" s="8">
        <f t="shared" si="10"/>
        <v>0.1782582257497903</v>
      </c>
      <c r="R87" s="6">
        <v>7.89443437141437</v>
      </c>
      <c r="S87" s="20">
        <v>2.6262336653904</v>
      </c>
      <c r="T87" s="8">
        <v>10.5206680368048</v>
      </c>
      <c r="U87" s="8">
        <f t="shared" si="11"/>
        <v>0.0824317538361404</v>
      </c>
      <c r="V87" s="6">
        <v>7.55954778108447</v>
      </c>
      <c r="W87" s="20">
        <v>1.62474211412589</v>
      </c>
      <c r="X87" s="8">
        <v>9.18428989521036</v>
      </c>
      <c r="Y87">
        <f t="shared" si="12"/>
        <v>0.04417333220199677</v>
      </c>
      <c r="Z87" s="6">
        <v>7.91824537878467</v>
      </c>
      <c r="AA87" s="20">
        <v>1.1200290531983</v>
      </c>
      <c r="AB87" s="8">
        <v>9.03827443198297</v>
      </c>
      <c r="AC87">
        <f t="shared" si="13"/>
        <v>0.5058249090687884</v>
      </c>
      <c r="AD87" s="6">
        <v>6.49889945890433</v>
      </c>
      <c r="AE87" s="20">
        <v>0.847728588029741</v>
      </c>
      <c r="AF87" s="8">
        <v>7.34662804693407</v>
      </c>
      <c r="AG87">
        <f t="shared" si="14"/>
        <v>0.2321984099179279</v>
      </c>
      <c r="AH87" s="6">
        <v>6.15070079692194</v>
      </c>
      <c r="AI87" s="20">
        <v>0.305028918161438</v>
      </c>
      <c r="AJ87" s="8">
        <v>6.45572971508338</v>
      </c>
      <c r="AK87">
        <f t="shared" si="15"/>
        <v>0.9320202809100359</v>
      </c>
      <c r="AL87" s="6">
        <v>6.40112049809423</v>
      </c>
      <c r="AM87" s="7">
        <v>0</v>
      </c>
      <c r="AN87" s="8">
        <v>6.40112049809423</v>
      </c>
      <c r="AP87" s="6">
        <v>6.31127812445913</v>
      </c>
      <c r="AQ87" s="7">
        <v>0</v>
      </c>
      <c r="AR87" s="8">
        <v>6.31127812445913</v>
      </c>
      <c r="AT87" s="6">
        <v>7.11980000384616</v>
      </c>
      <c r="AU87" s="7">
        <v>0</v>
      </c>
      <c r="AV87">
        <v>7.11980000384616</v>
      </c>
      <c r="AX87" s="6">
        <v>7.11980000384616</v>
      </c>
      <c r="AY87" s="7">
        <v>0</v>
      </c>
      <c r="AZ87">
        <v>7.11980000384616</v>
      </c>
      <c r="BB87" s="6">
        <v>0</v>
      </c>
      <c r="BC87" s="7">
        <v>0</v>
      </c>
      <c r="BD87">
        <v>0</v>
      </c>
      <c r="BF87" s="6">
        <v>0</v>
      </c>
      <c r="BG87" s="7">
        <v>0</v>
      </c>
      <c r="BH87">
        <v>0</v>
      </c>
      <c r="BJ87" s="6">
        <v>0</v>
      </c>
      <c r="BK87" s="7">
        <v>0</v>
      </c>
      <c r="BL87">
        <v>0</v>
      </c>
      <c r="BN87" s="6">
        <v>0</v>
      </c>
      <c r="BO87" s="7">
        <v>0</v>
      </c>
      <c r="BP87">
        <v>0</v>
      </c>
      <c r="BR87" s="6">
        <v>0</v>
      </c>
      <c r="BS87" s="7">
        <v>0</v>
      </c>
      <c r="BT87">
        <v>0</v>
      </c>
      <c r="BV87" s="6">
        <v>0</v>
      </c>
      <c r="BW87" s="7">
        <v>0</v>
      </c>
      <c r="BX87">
        <v>0</v>
      </c>
      <c r="BZ87" s="6">
        <v>0</v>
      </c>
      <c r="CA87" s="7">
        <v>0</v>
      </c>
      <c r="CB87">
        <v>0</v>
      </c>
      <c r="CD87" s="6">
        <v>0</v>
      </c>
      <c r="CE87" s="7">
        <v>0</v>
      </c>
      <c r="CF87">
        <v>0</v>
      </c>
      <c r="CH87" s="6">
        <v>0</v>
      </c>
      <c r="CI87" s="7">
        <v>0</v>
      </c>
      <c r="CJ87">
        <v>0</v>
      </c>
      <c r="CL87" s="6">
        <v>0</v>
      </c>
      <c r="CM87" s="7">
        <v>0</v>
      </c>
      <c r="CN87">
        <v>0</v>
      </c>
      <c r="CP87" s="6">
        <v>0</v>
      </c>
      <c r="CQ87" s="7">
        <v>0</v>
      </c>
      <c r="CR87">
        <v>0</v>
      </c>
      <c r="CT87" s="6">
        <v>0</v>
      </c>
      <c r="CU87" s="7">
        <v>0</v>
      </c>
      <c r="CV87">
        <v>0</v>
      </c>
      <c r="CX87" s="6">
        <v>0</v>
      </c>
      <c r="CY87" s="7">
        <v>0</v>
      </c>
      <c r="CZ87">
        <v>0</v>
      </c>
      <c r="DB87" s="6">
        <v>0</v>
      </c>
      <c r="DC87" s="7">
        <v>0</v>
      </c>
      <c r="DD87">
        <v>0</v>
      </c>
      <c r="DF87" s="6">
        <v>0</v>
      </c>
      <c r="DG87" s="7">
        <v>0</v>
      </c>
      <c r="DH87">
        <v>0</v>
      </c>
      <c r="DJ87" s="6">
        <v>0</v>
      </c>
      <c r="DK87" s="7">
        <v>0</v>
      </c>
      <c r="DL87">
        <v>0</v>
      </c>
      <c r="DN87" s="6">
        <v>0</v>
      </c>
      <c r="DO87" s="7">
        <v>0</v>
      </c>
      <c r="DP87">
        <v>0</v>
      </c>
      <c r="DR87" s="6">
        <v>0</v>
      </c>
      <c r="DS87" s="7">
        <v>0</v>
      </c>
      <c r="DT87">
        <v>0</v>
      </c>
      <c r="DV87" s="6">
        <v>0</v>
      </c>
      <c r="DW87" s="7">
        <v>0</v>
      </c>
      <c r="DX87">
        <v>0</v>
      </c>
      <c r="DZ87" s="6">
        <v>0</v>
      </c>
      <c r="EA87" s="7">
        <v>0</v>
      </c>
      <c r="EB87">
        <v>0</v>
      </c>
      <c r="ED87" s="6">
        <v>0</v>
      </c>
      <c r="EE87" s="7">
        <v>0</v>
      </c>
      <c r="EF87">
        <v>0</v>
      </c>
      <c r="EH87" s="6">
        <v>0</v>
      </c>
      <c r="EI87" s="7">
        <v>0</v>
      </c>
      <c r="EJ87">
        <v>0</v>
      </c>
      <c r="EL87" s="6">
        <v>0</v>
      </c>
      <c r="EM87" s="7">
        <v>0</v>
      </c>
      <c r="EN87">
        <v>0</v>
      </c>
      <c r="EP87" s="6">
        <v>0</v>
      </c>
      <c r="EQ87" s="7">
        <v>0</v>
      </c>
      <c r="ER87">
        <v>0</v>
      </c>
      <c r="ET87" s="6">
        <v>0</v>
      </c>
      <c r="EU87" s="7">
        <v>0</v>
      </c>
      <c r="EV87">
        <v>0</v>
      </c>
      <c r="EX87" s="6">
        <v>0</v>
      </c>
      <c r="EY87" s="7">
        <v>0</v>
      </c>
      <c r="EZ87">
        <v>0</v>
      </c>
    </row>
    <row r="88" spans="1:156" ht="15" thickBot="1" thickTop="1">
      <c r="A88" s="5">
        <v>86</v>
      </c>
      <c r="B88" s="6">
        <v>13.4081294079412</v>
      </c>
      <c r="C88" s="7">
        <v>0</v>
      </c>
      <c r="D88">
        <v>13.4081294079412</v>
      </c>
      <c r="F88" s="6">
        <v>11.7681173582286</v>
      </c>
      <c r="G88" s="18">
        <v>3.44078908929092</v>
      </c>
      <c r="H88">
        <v>15.2089064475195</v>
      </c>
      <c r="I88">
        <f>POWER((H88-$H$109),2)</f>
        <v>5.238010789488727</v>
      </c>
      <c r="J88" s="6">
        <v>10.9811104165753</v>
      </c>
      <c r="K88" s="20">
        <v>6.43809063601086</v>
      </c>
      <c r="L88" s="8">
        <v>17.4192010525862</v>
      </c>
      <c r="M88" s="8">
        <f t="shared" si="9"/>
        <v>3.89570896303904</v>
      </c>
      <c r="N88" s="6">
        <v>8.88389236672355</v>
      </c>
      <c r="O88" s="20">
        <v>4.41097216135477</v>
      </c>
      <c r="P88" s="8">
        <v>13.2948645280783</v>
      </c>
      <c r="Q88" s="8">
        <f t="shared" si="10"/>
        <v>0.03362765854400447</v>
      </c>
      <c r="R88" s="6">
        <v>7.65287016483476</v>
      </c>
      <c r="S88" s="20">
        <v>2.12348103706317</v>
      </c>
      <c r="T88" s="8">
        <v>9.77635120189793</v>
      </c>
      <c r="U88" s="8">
        <f t="shared" si="11"/>
        <v>0.20903872410002908</v>
      </c>
      <c r="V88" s="6">
        <v>7.23274688742078</v>
      </c>
      <c r="W88" s="20">
        <v>1.475339941152</v>
      </c>
      <c r="X88" s="8">
        <v>8.70808682857278</v>
      </c>
      <c r="Y88">
        <f t="shared" si="12"/>
        <v>0.07077118339246322</v>
      </c>
      <c r="Z88" s="6">
        <v>6.71161273429933</v>
      </c>
      <c r="AA88" s="20">
        <v>0.643818046652814</v>
      </c>
      <c r="AB88" s="8">
        <v>7.35543078095215</v>
      </c>
      <c r="AC88">
        <f t="shared" si="13"/>
        <v>0.9440647863294881</v>
      </c>
      <c r="AD88" s="6">
        <v>7.50784137164035</v>
      </c>
      <c r="AE88" s="20">
        <v>0.839750386469876</v>
      </c>
      <c r="AF88" s="8">
        <v>8.34759175811022</v>
      </c>
      <c r="AG88">
        <f t="shared" si="14"/>
        <v>0.2694585901338047</v>
      </c>
      <c r="AH88" s="6">
        <v>7.20280750370194</v>
      </c>
      <c r="AI88" s="20">
        <v>0.344776102776978</v>
      </c>
      <c r="AJ88" s="8">
        <v>7.54758360647891</v>
      </c>
      <c r="AK88">
        <f t="shared" si="15"/>
        <v>0.01598755829555926</v>
      </c>
      <c r="AL88" s="6">
        <v>6.50760278114317</v>
      </c>
      <c r="AM88" s="19">
        <v>0.190926713846733</v>
      </c>
      <c r="AN88" s="8">
        <v>6.69852949498991</v>
      </c>
      <c r="AO88">
        <f t="shared" si="16"/>
        <v>0.43986441557719186</v>
      </c>
      <c r="AP88" s="6">
        <v>7.98145417075322</v>
      </c>
      <c r="AQ88" s="19">
        <v>0.462443504552457</v>
      </c>
      <c r="AR88" s="8">
        <v>8.44389767530567</v>
      </c>
      <c r="AS88">
        <f t="shared" si="17"/>
        <v>2.2744893344859665</v>
      </c>
      <c r="AT88" s="6">
        <v>7.98145417075322</v>
      </c>
      <c r="AU88" s="19">
        <v>0.304137580140105</v>
      </c>
      <c r="AV88">
        <v>8.28559175089332</v>
      </c>
      <c r="AW88">
        <f t="shared" si="18"/>
        <v>1.8303493009123486</v>
      </c>
      <c r="AX88" s="6">
        <v>7.98145417075322</v>
      </c>
      <c r="AY88" s="19">
        <v>0.105308039230512</v>
      </c>
      <c r="AZ88">
        <v>8.08676220998373</v>
      </c>
      <c r="BA88">
        <f>POWER((AZ88-$AZ$109),2)</f>
        <v>1.493412956215686</v>
      </c>
      <c r="BB88" s="6">
        <v>10.2897250052885</v>
      </c>
      <c r="BC88" s="7">
        <v>0</v>
      </c>
      <c r="BD88">
        <v>10.2897250052885</v>
      </c>
      <c r="BF88" s="6">
        <v>10.2897250052885</v>
      </c>
      <c r="BG88" s="7">
        <v>0</v>
      </c>
      <c r="BH88">
        <v>10.2897250052885</v>
      </c>
      <c r="BJ88" s="6">
        <v>10.1225562489183</v>
      </c>
      <c r="BK88" s="7">
        <v>0</v>
      </c>
      <c r="BL88">
        <v>10.1225562489183</v>
      </c>
      <c r="BN88" s="6">
        <v>10.1225562489183</v>
      </c>
      <c r="BO88" s="7">
        <v>0</v>
      </c>
      <c r="BP88">
        <v>10.1225562489183</v>
      </c>
      <c r="BR88" s="6">
        <v>0</v>
      </c>
      <c r="BS88" s="7">
        <v>0</v>
      </c>
      <c r="BT88">
        <v>0</v>
      </c>
      <c r="BV88" s="6">
        <v>3.55990000192308</v>
      </c>
      <c r="BW88" s="7">
        <v>0</v>
      </c>
      <c r="BX88">
        <v>3.55990000192308</v>
      </c>
      <c r="BZ88" s="6">
        <v>5.28320833573719</v>
      </c>
      <c r="CA88" s="7">
        <v>0</v>
      </c>
      <c r="CB88">
        <v>5.28320833573719</v>
      </c>
      <c r="CD88" s="6">
        <v>0</v>
      </c>
      <c r="CE88" s="7">
        <v>0</v>
      </c>
      <c r="CF88">
        <v>0</v>
      </c>
      <c r="CH88" s="6">
        <v>0</v>
      </c>
      <c r="CI88" s="7">
        <v>0</v>
      </c>
      <c r="CJ88">
        <v>0</v>
      </c>
      <c r="CL88" s="6">
        <v>0</v>
      </c>
      <c r="CM88" s="7">
        <v>0</v>
      </c>
      <c r="CN88">
        <v>0</v>
      </c>
      <c r="CP88" s="6">
        <v>5.00651666955129</v>
      </c>
      <c r="CQ88" s="7">
        <v>0</v>
      </c>
      <c r="CR88">
        <v>5.00651666955129</v>
      </c>
      <c r="CT88" s="6">
        <v>5.00651666955129</v>
      </c>
      <c r="CU88" s="7">
        <v>0</v>
      </c>
      <c r="CV88">
        <v>5.00651666955129</v>
      </c>
      <c r="CX88" s="6">
        <v>5.00651666955129</v>
      </c>
      <c r="CY88" s="7">
        <v>0</v>
      </c>
      <c r="CZ88">
        <v>5.00651666955129</v>
      </c>
      <c r="DB88" s="6">
        <v>5.00651666955129</v>
      </c>
      <c r="DC88" s="7">
        <v>0</v>
      </c>
      <c r="DD88">
        <v>5.00651666955129</v>
      </c>
      <c r="DF88" s="6">
        <v>5.00651666955129</v>
      </c>
      <c r="DG88" s="7">
        <v>0</v>
      </c>
      <c r="DH88">
        <v>5.00651666955129</v>
      </c>
      <c r="DJ88" s="6">
        <v>5.00651666955129</v>
      </c>
      <c r="DK88" s="7">
        <v>0</v>
      </c>
      <c r="DL88">
        <v>5.00651666955129</v>
      </c>
      <c r="DN88" s="6">
        <v>0</v>
      </c>
      <c r="DO88" s="7">
        <v>0</v>
      </c>
      <c r="DP88">
        <v>0</v>
      </c>
      <c r="DR88" s="6">
        <v>0</v>
      </c>
      <c r="DS88" s="7">
        <v>0</v>
      </c>
      <c r="DT88">
        <v>0</v>
      </c>
      <c r="DV88" s="6">
        <v>0</v>
      </c>
      <c r="DW88" s="7">
        <v>0</v>
      </c>
      <c r="DX88">
        <v>0</v>
      </c>
      <c r="DZ88" s="6">
        <v>0</v>
      </c>
      <c r="EA88" s="7">
        <v>0</v>
      </c>
      <c r="EB88">
        <v>0</v>
      </c>
      <c r="ED88" s="6">
        <v>0</v>
      </c>
      <c r="EE88" s="7">
        <v>0</v>
      </c>
      <c r="EF88">
        <v>0</v>
      </c>
      <c r="EH88" s="6">
        <v>0</v>
      </c>
      <c r="EI88" s="7">
        <v>0</v>
      </c>
      <c r="EJ88">
        <v>0</v>
      </c>
      <c r="EL88" s="6">
        <v>0</v>
      </c>
      <c r="EM88" s="7">
        <v>0</v>
      </c>
      <c r="EN88">
        <v>0</v>
      </c>
      <c r="EP88" s="6">
        <v>0</v>
      </c>
      <c r="EQ88" s="7">
        <v>0</v>
      </c>
      <c r="ER88">
        <v>0</v>
      </c>
      <c r="ET88" s="6">
        <v>0</v>
      </c>
      <c r="EU88" s="7">
        <v>0</v>
      </c>
      <c r="EV88">
        <v>0</v>
      </c>
      <c r="EX88" s="6">
        <v>0</v>
      </c>
      <c r="EY88" s="7">
        <v>0</v>
      </c>
      <c r="EZ88">
        <v>0</v>
      </c>
    </row>
    <row r="89" spans="1:156" ht="15" thickBot="1" thickTop="1">
      <c r="A89" s="5">
        <v>87</v>
      </c>
      <c r="B89" s="6">
        <v>13.4081294079412</v>
      </c>
      <c r="C89" s="7">
        <v>0</v>
      </c>
      <c r="D89">
        <v>13.4081294079412</v>
      </c>
      <c r="F89" s="6">
        <v>13.4081294079412</v>
      </c>
      <c r="G89" s="7">
        <v>0</v>
      </c>
      <c r="H89">
        <v>13.4081294079412</v>
      </c>
      <c r="J89" s="6">
        <v>10.5642038577835</v>
      </c>
      <c r="K89" s="20">
        <v>8.23015371031685</v>
      </c>
      <c r="L89" s="8">
        <v>18.7943575681004</v>
      </c>
      <c r="M89" s="8">
        <f t="shared" si="9"/>
        <v>0.3583201950674375</v>
      </c>
      <c r="N89" s="6">
        <v>8.47605005795259</v>
      </c>
      <c r="O89" s="20">
        <v>4.48951303763147</v>
      </c>
      <c r="P89" s="8">
        <v>12.9655630955841</v>
      </c>
      <c r="Q89" s="8">
        <f t="shared" si="10"/>
        <v>0.26284066923801247</v>
      </c>
      <c r="R89" s="6">
        <v>7.25350485280011</v>
      </c>
      <c r="S89" s="20">
        <v>2.42738810374344</v>
      </c>
      <c r="T89" s="8">
        <v>9.68089295654355</v>
      </c>
      <c r="U89" s="8">
        <f t="shared" si="11"/>
        <v>0.30543945756945107</v>
      </c>
      <c r="V89" s="6">
        <v>6.93320098609048</v>
      </c>
      <c r="W89" s="20">
        <v>1.05540821706262</v>
      </c>
      <c r="X89" s="8">
        <v>7.9886092031531</v>
      </c>
      <c r="Y89">
        <f t="shared" si="12"/>
        <v>0.9712223994793803</v>
      </c>
      <c r="Z89" s="6">
        <v>7.37607539303297</v>
      </c>
      <c r="AA89" s="20">
        <v>1.4527896155214</v>
      </c>
      <c r="AB89" s="8">
        <v>8.82886500855438</v>
      </c>
      <c r="AC89">
        <f t="shared" si="13"/>
        <v>0.2518075192860436</v>
      </c>
      <c r="AD89" s="6">
        <v>7.03784285693425</v>
      </c>
      <c r="AE89" s="20">
        <v>0.941227135558166</v>
      </c>
      <c r="AF89" s="8">
        <v>7.97906999249242</v>
      </c>
      <c r="AG89">
        <f t="shared" si="14"/>
        <v>0.022672000463838122</v>
      </c>
      <c r="AH89" s="6">
        <v>6.58208073322317</v>
      </c>
      <c r="AI89" s="20">
        <v>0.926375347586169</v>
      </c>
      <c r="AJ89" s="8">
        <v>7.50845608080934</v>
      </c>
      <c r="AK89">
        <f t="shared" si="15"/>
        <v>0.007623802878797879</v>
      </c>
      <c r="AL89" s="6">
        <v>6.60618264285525</v>
      </c>
      <c r="AM89" s="21">
        <v>1.2306293475496</v>
      </c>
      <c r="AN89" s="8">
        <v>7.83681199040484</v>
      </c>
      <c r="AO89">
        <f t="shared" si="16"/>
        <v>0.22568176210075994</v>
      </c>
      <c r="AP89" s="6">
        <v>6.4531333371795</v>
      </c>
      <c r="AQ89" s="21">
        <v>0.462568721723856</v>
      </c>
      <c r="AR89" s="8">
        <v>6.91570205890335</v>
      </c>
      <c r="AS89">
        <f t="shared" si="17"/>
        <v>0.0004021868597407304</v>
      </c>
      <c r="AT89" s="6">
        <v>6.82105312878607</v>
      </c>
      <c r="AU89" s="21">
        <v>0.411743610613321</v>
      </c>
      <c r="AV89">
        <v>7.23279673939939</v>
      </c>
      <c r="AW89">
        <f t="shared" si="18"/>
        <v>0.09006541999893303</v>
      </c>
      <c r="AX89" s="6">
        <v>6.85563958705931</v>
      </c>
      <c r="AY89" s="21">
        <v>0.139924284297664</v>
      </c>
      <c r="AZ89">
        <v>6.99556387135697</v>
      </c>
      <c r="BA89">
        <f>POWER((AZ89-$AZ$109),2)</f>
        <v>0.01712288044869662</v>
      </c>
      <c r="BB89" s="6">
        <v>6.85563958705931</v>
      </c>
      <c r="BC89" s="18">
        <v>0.139924284297664</v>
      </c>
      <c r="BD89">
        <v>6.99556387135697</v>
      </c>
      <c r="BE89">
        <f>POWER((BD89-$BD$109),2)</f>
        <v>0.11893101641175265</v>
      </c>
      <c r="BF89" s="6">
        <v>6.85563958705931</v>
      </c>
      <c r="BG89" s="18">
        <v>1.17175873682651</v>
      </c>
      <c r="BH89">
        <v>8.02739832388581</v>
      </c>
      <c r="BI89">
        <f>POWER((BH89-$BH$109),2)</f>
        <v>0.004789514063142017</v>
      </c>
      <c r="BJ89" s="6">
        <v>6.85563958705931</v>
      </c>
      <c r="BK89" s="18">
        <v>0.139924284297664</v>
      </c>
      <c r="BL89">
        <v>6.99556387135697</v>
      </c>
      <c r="BM89">
        <f>POWER((BL89-$BL$109),2)</f>
        <v>0.717412646494665</v>
      </c>
      <c r="BN89" s="6">
        <v>6.85563958705931</v>
      </c>
      <c r="BO89" s="18">
        <v>0.139924284297664</v>
      </c>
      <c r="BP89">
        <v>6.99556387135697</v>
      </c>
      <c r="BQ89">
        <f>POWER((BP89-$BP$109),2)</f>
        <v>1.0560249658368372</v>
      </c>
      <c r="BR89" s="6">
        <v>6.85563958705931</v>
      </c>
      <c r="BS89" s="18">
        <v>0.139924284297664</v>
      </c>
      <c r="BT89">
        <v>6.99556387135697</v>
      </c>
      <c r="BU89">
        <f>POWER((BT89-$BP$109),2)</f>
        <v>1.0560249658368372</v>
      </c>
      <c r="BV89" s="6">
        <v>6.85563958705931</v>
      </c>
      <c r="BW89" s="18">
        <v>0.139924284297664</v>
      </c>
      <c r="BX89">
        <v>6.99556387135697</v>
      </c>
      <c r="BY89">
        <f>POWER((BX89-$BX$109),2)</f>
        <v>9.887944659171689</v>
      </c>
      <c r="BZ89" s="6">
        <v>6.85563958705931</v>
      </c>
      <c r="CA89" s="18">
        <v>0.139924284297664</v>
      </c>
      <c r="CB89">
        <v>6.99556387135697</v>
      </c>
      <c r="CC89">
        <f>POWER((CB89-$CB$109),2)</f>
        <v>9.476978386535615</v>
      </c>
      <c r="CD89" s="6">
        <v>6.85563958705931</v>
      </c>
      <c r="CE89" s="18">
        <v>0.139924284297664</v>
      </c>
      <c r="CF89">
        <v>6.99556387135697</v>
      </c>
      <c r="CG89">
        <f>POWER((CF89-$CF$109),2)</f>
        <v>9.476978386535615</v>
      </c>
      <c r="CH89" s="6">
        <v>6.85563958705931</v>
      </c>
      <c r="CI89" s="18">
        <v>0.139924284297664</v>
      </c>
      <c r="CJ89">
        <v>6.99556387135697</v>
      </c>
      <c r="CK89">
        <f>POWER((CJ89-$CJ$109),2)</f>
        <v>9.476978386535615</v>
      </c>
      <c r="CL89" s="6">
        <v>7.78646667051283</v>
      </c>
      <c r="CM89" s="7">
        <v>0</v>
      </c>
      <c r="CN89">
        <v>7.78646667051283</v>
      </c>
      <c r="CP89" s="6">
        <v>7.78646667051283</v>
      </c>
      <c r="CQ89" s="7">
        <v>0</v>
      </c>
      <c r="CR89">
        <v>7.78646667051283</v>
      </c>
      <c r="CT89" s="6">
        <v>0</v>
      </c>
      <c r="CU89" s="7">
        <v>0</v>
      </c>
      <c r="CV89">
        <v>0</v>
      </c>
      <c r="CX89" s="6">
        <v>0</v>
      </c>
      <c r="CY89" s="7">
        <v>0</v>
      </c>
      <c r="CZ89">
        <v>0</v>
      </c>
      <c r="DB89" s="6">
        <v>0</v>
      </c>
      <c r="DC89" s="7">
        <v>0</v>
      </c>
      <c r="DD89">
        <v>0</v>
      </c>
      <c r="DF89" s="6">
        <v>0</v>
      </c>
      <c r="DG89" s="7">
        <v>0</v>
      </c>
      <c r="DH89">
        <v>0</v>
      </c>
      <c r="DJ89" s="6">
        <v>0</v>
      </c>
      <c r="DK89" s="7">
        <v>0</v>
      </c>
      <c r="DL89">
        <v>0</v>
      </c>
      <c r="DN89" s="6">
        <v>0</v>
      </c>
      <c r="DO89" s="7">
        <v>0</v>
      </c>
      <c r="DP89">
        <v>0</v>
      </c>
      <c r="DR89" s="6">
        <v>0</v>
      </c>
      <c r="DS89" s="7">
        <v>0</v>
      </c>
      <c r="DT89">
        <v>0</v>
      </c>
      <c r="DV89" s="6">
        <v>0</v>
      </c>
      <c r="DW89" s="7">
        <v>0</v>
      </c>
      <c r="DX89">
        <v>0</v>
      </c>
      <c r="DZ89" s="6">
        <v>0</v>
      </c>
      <c r="EA89" s="7">
        <v>0</v>
      </c>
      <c r="EB89">
        <v>0</v>
      </c>
      <c r="ED89" s="6">
        <v>0</v>
      </c>
      <c r="EE89" s="7">
        <v>0</v>
      </c>
      <c r="EF89">
        <v>0</v>
      </c>
      <c r="EH89" s="6">
        <v>0</v>
      </c>
      <c r="EI89" s="7">
        <v>0</v>
      </c>
      <c r="EJ89">
        <v>0</v>
      </c>
      <c r="EL89" s="6">
        <v>0</v>
      </c>
      <c r="EM89" s="7">
        <v>0</v>
      </c>
      <c r="EN89">
        <v>0</v>
      </c>
      <c r="EP89" s="6">
        <v>0</v>
      </c>
      <c r="EQ89" s="7">
        <v>0</v>
      </c>
      <c r="ER89">
        <v>0</v>
      </c>
      <c r="ET89" s="6">
        <v>0</v>
      </c>
      <c r="EU89" s="7">
        <v>0</v>
      </c>
      <c r="EV89">
        <v>0</v>
      </c>
      <c r="EX89" s="6">
        <v>0</v>
      </c>
      <c r="EY89" s="7">
        <v>0</v>
      </c>
      <c r="EZ89">
        <v>0</v>
      </c>
    </row>
    <row r="90" spans="1:156" ht="15" thickBot="1" thickTop="1">
      <c r="A90" s="5">
        <v>88</v>
      </c>
      <c r="B90" s="6">
        <v>13.4081294079412</v>
      </c>
      <c r="C90" s="7">
        <v>0</v>
      </c>
      <c r="D90">
        <v>13.4081294079412</v>
      </c>
      <c r="F90" s="6">
        <v>13.4081294079412</v>
      </c>
      <c r="G90" s="7">
        <v>0</v>
      </c>
      <c r="H90">
        <v>13.4081294079412</v>
      </c>
      <c r="J90" s="6">
        <v>9.4405542280731</v>
      </c>
      <c r="K90" s="20">
        <v>7.01603300796795</v>
      </c>
      <c r="L90" s="8">
        <v>16.4565872360411</v>
      </c>
      <c r="M90" s="8">
        <f t="shared" si="9"/>
        <v>8.622262069295578</v>
      </c>
      <c r="N90" s="6">
        <v>8.35822970873966</v>
      </c>
      <c r="O90" s="20">
        <v>3.31570657128904</v>
      </c>
      <c r="P90" s="8">
        <v>11.6739362800287</v>
      </c>
      <c r="Q90" s="8">
        <f t="shared" si="10"/>
        <v>3.2555226864015716</v>
      </c>
      <c r="R90" s="6">
        <v>7.80852011307248</v>
      </c>
      <c r="S90" s="20">
        <v>2.10137543315139</v>
      </c>
      <c r="T90" s="8">
        <v>9.90989554622387</v>
      </c>
      <c r="U90" s="8">
        <f t="shared" si="11"/>
        <v>0.10475785677762162</v>
      </c>
      <c r="V90" s="6">
        <v>7.69270537782076</v>
      </c>
      <c r="W90" s="20">
        <v>1.61464441127484</v>
      </c>
      <c r="X90" s="8">
        <v>9.3073497890956</v>
      </c>
      <c r="Y90">
        <f t="shared" si="12"/>
        <v>0.1110451799006091</v>
      </c>
      <c r="Z90" s="6">
        <v>7.26017562643029</v>
      </c>
      <c r="AA90" s="20">
        <v>1.54016216587329</v>
      </c>
      <c r="AB90" s="8">
        <v>8.80033779230359</v>
      </c>
      <c r="AC90">
        <f t="shared" si="13"/>
        <v>0.223991163848362</v>
      </c>
      <c r="AD90" s="6">
        <v>7.19977766542246</v>
      </c>
      <c r="AE90" s="20">
        <v>1.39106393680682</v>
      </c>
      <c r="AF90" s="8">
        <v>8.59084160222928</v>
      </c>
      <c r="AG90">
        <f t="shared" si="14"/>
        <v>0.5811681503210265</v>
      </c>
      <c r="AH90" s="6">
        <v>4.3943194468483</v>
      </c>
      <c r="AI90" s="20">
        <v>0.351642785495518</v>
      </c>
      <c r="AJ90" s="8">
        <v>4.74596223234381</v>
      </c>
      <c r="AK90">
        <f t="shared" si="15"/>
        <v>7.15658512955068</v>
      </c>
      <c r="AL90" s="6">
        <v>0</v>
      </c>
      <c r="AM90" s="7">
        <v>0</v>
      </c>
      <c r="AN90" s="8">
        <v>0</v>
      </c>
      <c r="AP90" s="6">
        <v>0</v>
      </c>
      <c r="AQ90" s="7">
        <v>0</v>
      </c>
      <c r="AR90" s="8">
        <v>0</v>
      </c>
      <c r="AT90" s="6">
        <v>7.37142917123399</v>
      </c>
      <c r="AU90" s="7">
        <v>0</v>
      </c>
      <c r="AV90">
        <v>7.37142917123399</v>
      </c>
      <c r="AX90" s="6">
        <v>7.37142917123399</v>
      </c>
      <c r="AY90" s="7">
        <v>0</v>
      </c>
      <c r="AZ90">
        <v>7.37142917123399</v>
      </c>
      <c r="BB90" s="6">
        <v>0</v>
      </c>
      <c r="BC90" s="7">
        <v>0</v>
      </c>
      <c r="BD90">
        <v>0</v>
      </c>
      <c r="BF90" s="6">
        <v>0</v>
      </c>
      <c r="BG90" s="7">
        <v>0</v>
      </c>
      <c r="BH90">
        <v>0</v>
      </c>
      <c r="BJ90" s="6">
        <v>0</v>
      </c>
      <c r="BK90" s="7">
        <v>0</v>
      </c>
      <c r="BL90">
        <v>0</v>
      </c>
      <c r="BN90" s="6">
        <v>0</v>
      </c>
      <c r="BO90" s="7">
        <v>0</v>
      </c>
      <c r="BP90">
        <v>0</v>
      </c>
      <c r="BR90" s="6">
        <v>0</v>
      </c>
      <c r="BS90" s="7">
        <v>0</v>
      </c>
      <c r="BT90">
        <v>0</v>
      </c>
      <c r="BV90" s="6">
        <v>0</v>
      </c>
      <c r="BW90" s="7">
        <v>0</v>
      </c>
      <c r="BX90">
        <v>0</v>
      </c>
      <c r="BZ90" s="6">
        <v>0</v>
      </c>
      <c r="CA90" s="7">
        <v>0</v>
      </c>
      <c r="CB90">
        <v>0</v>
      </c>
      <c r="CD90" s="6">
        <v>0</v>
      </c>
      <c r="CE90" s="7">
        <v>0</v>
      </c>
      <c r="CF90">
        <v>0</v>
      </c>
      <c r="CH90" s="6">
        <v>0</v>
      </c>
      <c r="CI90" s="7">
        <v>0</v>
      </c>
      <c r="CJ90">
        <v>0</v>
      </c>
      <c r="CL90" s="6">
        <v>0</v>
      </c>
      <c r="CM90" s="7">
        <v>0</v>
      </c>
      <c r="CN90">
        <v>0</v>
      </c>
      <c r="CP90" s="6">
        <v>0</v>
      </c>
      <c r="CQ90" s="7">
        <v>0</v>
      </c>
      <c r="CR90">
        <v>0</v>
      </c>
      <c r="CT90" s="6">
        <v>0</v>
      </c>
      <c r="CU90" s="7">
        <v>0</v>
      </c>
      <c r="CV90">
        <v>0</v>
      </c>
      <c r="CX90" s="6">
        <v>0</v>
      </c>
      <c r="CY90" s="7">
        <v>0</v>
      </c>
      <c r="CZ90">
        <v>0</v>
      </c>
      <c r="DB90" s="6">
        <v>0</v>
      </c>
      <c r="DC90" s="7">
        <v>0</v>
      </c>
      <c r="DD90">
        <v>0</v>
      </c>
      <c r="DF90" s="6">
        <v>0</v>
      </c>
      <c r="DG90" s="7">
        <v>0</v>
      </c>
      <c r="DH90">
        <v>0</v>
      </c>
      <c r="DJ90" s="6">
        <v>0</v>
      </c>
      <c r="DK90" s="7">
        <v>0</v>
      </c>
      <c r="DL90">
        <v>0</v>
      </c>
      <c r="DN90" s="6">
        <v>0</v>
      </c>
      <c r="DO90" s="7">
        <v>0</v>
      </c>
      <c r="DP90">
        <v>0</v>
      </c>
      <c r="DR90" s="6">
        <v>0</v>
      </c>
      <c r="DS90" s="7">
        <v>0</v>
      </c>
      <c r="DT90">
        <v>0</v>
      </c>
      <c r="DV90" s="6">
        <v>0</v>
      </c>
      <c r="DW90" s="7">
        <v>0</v>
      </c>
      <c r="DX90">
        <v>0</v>
      </c>
      <c r="DZ90" s="6">
        <v>0</v>
      </c>
      <c r="EA90" s="7">
        <v>0</v>
      </c>
      <c r="EB90">
        <v>0</v>
      </c>
      <c r="ED90" s="6">
        <v>0</v>
      </c>
      <c r="EE90" s="7">
        <v>0</v>
      </c>
      <c r="EF90">
        <v>0</v>
      </c>
      <c r="EH90" s="6">
        <v>0</v>
      </c>
      <c r="EI90" s="7">
        <v>0</v>
      </c>
      <c r="EJ90">
        <v>0</v>
      </c>
      <c r="EL90" s="6">
        <v>0</v>
      </c>
      <c r="EM90" s="7">
        <v>0</v>
      </c>
      <c r="EN90">
        <v>0</v>
      </c>
      <c r="EP90" s="6">
        <v>0</v>
      </c>
      <c r="EQ90" s="7">
        <v>0</v>
      </c>
      <c r="ER90">
        <v>0</v>
      </c>
      <c r="ET90" s="6">
        <v>0</v>
      </c>
      <c r="EU90" s="7">
        <v>0</v>
      </c>
      <c r="EV90">
        <v>0</v>
      </c>
      <c r="EX90" s="6">
        <v>0</v>
      </c>
      <c r="EY90" s="7">
        <v>0</v>
      </c>
      <c r="EZ90">
        <v>0</v>
      </c>
    </row>
    <row r="91" spans="1:156" ht="15" thickBot="1" thickTop="1">
      <c r="A91" s="5">
        <v>89</v>
      </c>
      <c r="B91" s="6">
        <v>13.4081294079412</v>
      </c>
      <c r="C91" s="7">
        <v>0</v>
      </c>
      <c r="D91">
        <v>13.4081294079412</v>
      </c>
      <c r="F91" s="6">
        <v>13.4081294079412</v>
      </c>
      <c r="G91" s="7">
        <v>0</v>
      </c>
      <c r="H91">
        <v>13.4081294079412</v>
      </c>
      <c r="J91" s="6">
        <v>11.3080917439723</v>
      </c>
      <c r="K91" s="20">
        <v>9.3294312955698</v>
      </c>
      <c r="L91" s="8">
        <v>20.6375230395421</v>
      </c>
      <c r="M91" s="8">
        <f t="shared" si="9"/>
        <v>1.5489468822306838</v>
      </c>
      <c r="N91" s="6">
        <v>9.43397622339968</v>
      </c>
      <c r="O91" s="20">
        <v>4.93567377792095</v>
      </c>
      <c r="P91" s="8">
        <v>14.3696500013206</v>
      </c>
      <c r="Q91" s="8">
        <f t="shared" si="10"/>
        <v>0.7946064683517523</v>
      </c>
      <c r="R91" s="6">
        <v>7.37810110307893</v>
      </c>
      <c r="S91" s="20">
        <v>1.9207429370925</v>
      </c>
      <c r="T91" s="8">
        <v>9.29884404017142</v>
      </c>
      <c r="U91" s="8">
        <f t="shared" si="11"/>
        <v>0.8736915520903827</v>
      </c>
      <c r="V91" s="6">
        <v>6.5097502220124</v>
      </c>
      <c r="W91" s="20">
        <v>1.64686272100268</v>
      </c>
      <c r="X91" s="8">
        <v>8.15661294301508</v>
      </c>
      <c r="Y91">
        <f t="shared" si="12"/>
        <v>0.6683102136352749</v>
      </c>
      <c r="Z91" s="6">
        <v>6.34118657618412</v>
      </c>
      <c r="AA91" s="20">
        <v>1.39367523917394</v>
      </c>
      <c r="AB91" s="8">
        <v>7.73486181535806</v>
      </c>
      <c r="AC91">
        <f t="shared" si="13"/>
        <v>0.35069957183867567</v>
      </c>
      <c r="AD91" s="6">
        <v>7.36505595588371</v>
      </c>
      <c r="AE91" s="20">
        <v>0.588195199960935</v>
      </c>
      <c r="AF91" s="8">
        <v>7.95325115584465</v>
      </c>
      <c r="AG91">
        <f t="shared" si="14"/>
        <v>0.015563412480818158</v>
      </c>
      <c r="AH91" s="6">
        <v>6.74305812868992</v>
      </c>
      <c r="AI91" s="20">
        <v>1.17114393001973</v>
      </c>
      <c r="AJ91" s="8">
        <v>7.91420205870965</v>
      </c>
      <c r="AK91">
        <f t="shared" si="15"/>
        <v>0.24310852739759803</v>
      </c>
      <c r="AL91" s="6">
        <v>9.42155416883013</v>
      </c>
      <c r="AM91" s="19">
        <v>0.312101020036234</v>
      </c>
      <c r="AN91" s="8">
        <v>9.73365518886637</v>
      </c>
      <c r="AO91">
        <f t="shared" si="16"/>
        <v>5.625923577102362</v>
      </c>
      <c r="AP91" s="6">
        <v>9.59799583982374</v>
      </c>
      <c r="AQ91" s="7">
        <v>0</v>
      </c>
      <c r="AR91" s="8">
        <v>9.59799583982374</v>
      </c>
      <c r="AT91" s="6">
        <v>7.88721875540867</v>
      </c>
      <c r="AU91" s="19">
        <v>0.312101020036234</v>
      </c>
      <c r="AV91">
        <v>8.19931977544491</v>
      </c>
      <c r="AW91">
        <f t="shared" si="18"/>
        <v>1.604356748999148</v>
      </c>
      <c r="AX91" s="6">
        <v>0</v>
      </c>
      <c r="AY91" s="7">
        <v>0</v>
      </c>
      <c r="AZ91">
        <v>0</v>
      </c>
      <c r="BB91" s="6">
        <v>0</v>
      </c>
      <c r="BC91" s="7">
        <v>0</v>
      </c>
      <c r="BD91">
        <v>0</v>
      </c>
      <c r="BF91" s="6">
        <v>0</v>
      </c>
      <c r="BG91" s="7">
        <v>0</v>
      </c>
      <c r="BH91">
        <v>0</v>
      </c>
      <c r="BJ91" s="6">
        <v>0</v>
      </c>
      <c r="BK91" s="7">
        <v>0</v>
      </c>
      <c r="BL91">
        <v>0</v>
      </c>
      <c r="BN91" s="6">
        <v>0</v>
      </c>
      <c r="BO91" s="7">
        <v>0</v>
      </c>
      <c r="BP91">
        <v>0</v>
      </c>
      <c r="BR91" s="6">
        <v>0</v>
      </c>
      <c r="BS91" s="7">
        <v>0</v>
      </c>
      <c r="BT91">
        <v>0</v>
      </c>
      <c r="BV91" s="6">
        <v>0</v>
      </c>
      <c r="BW91" s="7">
        <v>0</v>
      </c>
      <c r="BX91">
        <v>0</v>
      </c>
      <c r="BZ91" s="6">
        <v>0</v>
      </c>
      <c r="CA91" s="7">
        <v>0</v>
      </c>
      <c r="CB91">
        <v>0</v>
      </c>
      <c r="CD91" s="6">
        <v>5.92481250360578</v>
      </c>
      <c r="CE91" s="7">
        <v>0</v>
      </c>
      <c r="CF91">
        <v>5.92481250360578</v>
      </c>
      <c r="CH91" s="6">
        <v>8.01303333910258</v>
      </c>
      <c r="CI91" s="7">
        <v>0</v>
      </c>
      <c r="CJ91">
        <v>8.01303333910258</v>
      </c>
      <c r="CL91" s="6">
        <v>0</v>
      </c>
      <c r="CM91" s="7">
        <v>0</v>
      </c>
      <c r="CN91">
        <v>0</v>
      </c>
      <c r="CP91" s="6">
        <v>0</v>
      </c>
      <c r="CQ91" s="7">
        <v>0</v>
      </c>
      <c r="CR91">
        <v>0</v>
      </c>
      <c r="CT91" s="6">
        <v>0</v>
      </c>
      <c r="CU91" s="7">
        <v>0</v>
      </c>
      <c r="CV91">
        <v>0</v>
      </c>
      <c r="CX91" s="6">
        <v>0</v>
      </c>
      <c r="CY91" s="7">
        <v>0</v>
      </c>
      <c r="CZ91">
        <v>0</v>
      </c>
      <c r="DB91" s="6">
        <v>0</v>
      </c>
      <c r="DC91" s="7">
        <v>0</v>
      </c>
      <c r="DD91">
        <v>0</v>
      </c>
      <c r="DF91" s="6">
        <v>0</v>
      </c>
      <c r="DG91" s="7">
        <v>0</v>
      </c>
      <c r="DH91">
        <v>0</v>
      </c>
      <c r="DJ91" s="6">
        <v>0</v>
      </c>
      <c r="DK91" s="7">
        <v>0</v>
      </c>
      <c r="DL91">
        <v>0</v>
      </c>
      <c r="DN91" s="6">
        <v>0</v>
      </c>
      <c r="DO91" s="7">
        <v>0</v>
      </c>
      <c r="DP91">
        <v>0</v>
      </c>
      <c r="DR91" s="6">
        <v>0</v>
      </c>
      <c r="DS91" s="7">
        <v>0</v>
      </c>
      <c r="DT91">
        <v>0</v>
      </c>
      <c r="DV91" s="6">
        <v>0</v>
      </c>
      <c r="DW91" s="7">
        <v>0</v>
      </c>
      <c r="DX91">
        <v>0</v>
      </c>
      <c r="DZ91" s="6">
        <v>0</v>
      </c>
      <c r="EA91" s="7">
        <v>0</v>
      </c>
      <c r="EB91">
        <v>0</v>
      </c>
      <c r="ED91" s="6">
        <v>0</v>
      </c>
      <c r="EE91" s="7">
        <v>0</v>
      </c>
      <c r="EF91">
        <v>0</v>
      </c>
      <c r="EH91" s="6">
        <v>0</v>
      </c>
      <c r="EI91" s="7">
        <v>0</v>
      </c>
      <c r="EJ91">
        <v>0</v>
      </c>
      <c r="EL91" s="6">
        <v>0</v>
      </c>
      <c r="EM91" s="7">
        <v>0</v>
      </c>
      <c r="EN91">
        <v>0</v>
      </c>
      <c r="EP91" s="6">
        <v>0</v>
      </c>
      <c r="EQ91" s="7">
        <v>0</v>
      </c>
      <c r="ER91">
        <v>0</v>
      </c>
      <c r="ET91" s="6">
        <v>0</v>
      </c>
      <c r="EU91" s="7">
        <v>0</v>
      </c>
      <c r="EV91">
        <v>0</v>
      </c>
      <c r="EX91" s="6">
        <v>0</v>
      </c>
      <c r="EY91" s="7">
        <v>0</v>
      </c>
      <c r="EZ91">
        <v>0</v>
      </c>
    </row>
    <row r="92" spans="1:156" ht="15" thickBot="1" thickTop="1">
      <c r="A92" s="5">
        <v>90</v>
      </c>
      <c r="B92" s="6">
        <v>13.4081294079412</v>
      </c>
      <c r="C92" s="7">
        <v>0</v>
      </c>
      <c r="D92">
        <v>13.4081294079412</v>
      </c>
      <c r="F92" s="6">
        <v>10.695221136221</v>
      </c>
      <c r="G92" s="18">
        <v>2.58207858673153</v>
      </c>
      <c r="H92">
        <v>13.2772997229525</v>
      </c>
      <c r="I92">
        <f>POWER((H92-$H$109),2)</f>
        <v>17.810736407481908</v>
      </c>
      <c r="J92" s="6">
        <v>10.4023741493216</v>
      </c>
      <c r="K92" s="20">
        <v>8.23754056577195</v>
      </c>
      <c r="L92" s="8">
        <v>18.6399147150936</v>
      </c>
      <c r="M92" s="8">
        <f t="shared" si="9"/>
        <v>0.567071318166945</v>
      </c>
      <c r="N92" s="6">
        <v>8.61862682483012</v>
      </c>
      <c r="O92" s="20">
        <v>3.87710993954894</v>
      </c>
      <c r="P92" s="8">
        <v>12.4957367643791</v>
      </c>
      <c r="Q92" s="8">
        <f t="shared" si="10"/>
        <v>0.9653184739928582</v>
      </c>
      <c r="R92" s="6">
        <v>8.03890272716076</v>
      </c>
      <c r="S92" s="20">
        <v>2.0255596188013</v>
      </c>
      <c r="T92" s="8">
        <v>10.0644623459621</v>
      </c>
      <c r="U92" s="8">
        <f t="shared" si="11"/>
        <v>0.028593587222964068</v>
      </c>
      <c r="V92" s="6">
        <v>7.81218103033901</v>
      </c>
      <c r="W92" s="20">
        <v>1.14831758169521</v>
      </c>
      <c r="X92" s="8">
        <v>8.96049861203422</v>
      </c>
      <c r="Y92">
        <f t="shared" si="12"/>
        <v>0.00018541602269481889</v>
      </c>
      <c r="Z92" s="6">
        <v>7.91134697293124</v>
      </c>
      <c r="AA92" s="20">
        <v>0.919016474306643</v>
      </c>
      <c r="AB92" s="8">
        <v>8.83036344723789</v>
      </c>
      <c r="AC92">
        <f t="shared" si="13"/>
        <v>0.25331361044573997</v>
      </c>
      <c r="AD92" s="6">
        <v>7.93743789482423</v>
      </c>
      <c r="AE92" s="20">
        <v>1.24195857954877</v>
      </c>
      <c r="AF92" s="8">
        <v>9.179396474373</v>
      </c>
      <c r="AG92">
        <f t="shared" si="14"/>
        <v>1.8249273657971876</v>
      </c>
      <c r="AH92" s="6">
        <v>7.69001719117589</v>
      </c>
      <c r="AI92" s="20">
        <v>0.913015186821577</v>
      </c>
      <c r="AJ92" s="8">
        <v>8.60303237799747</v>
      </c>
      <c r="AK92">
        <f t="shared" si="15"/>
        <v>1.3968655988677328</v>
      </c>
      <c r="AL92" s="6">
        <v>6.32314167035257</v>
      </c>
      <c r="AM92" s="21">
        <v>0.289931129824162</v>
      </c>
      <c r="AN92" s="8">
        <v>6.61307280017674</v>
      </c>
      <c r="AO92">
        <f t="shared" si="16"/>
        <v>0.5605209104757591</v>
      </c>
      <c r="AP92" s="6">
        <v>6.32314167035257</v>
      </c>
      <c r="AQ92" s="18">
        <v>0.289931129824162</v>
      </c>
      <c r="AR92" s="8">
        <v>6.61307280017674</v>
      </c>
      <c r="AS92">
        <f t="shared" si="17"/>
        <v>0.10412487072902651</v>
      </c>
      <c r="AT92" s="6">
        <v>6.91228125420674</v>
      </c>
      <c r="AU92" s="21">
        <v>1.13399959707719</v>
      </c>
      <c r="AV92">
        <v>8.04628085128393</v>
      </c>
      <c r="AW92">
        <f t="shared" si="18"/>
        <v>1.240089648959329</v>
      </c>
      <c r="AX92" s="6">
        <v>6.91228125420674</v>
      </c>
      <c r="AY92" s="18">
        <v>1.13399959707719</v>
      </c>
      <c r="AZ92">
        <v>8.04628085128393</v>
      </c>
      <c r="BA92">
        <f>POWER((AZ92-$AZ$109),2)</f>
        <v>1.396110984097843</v>
      </c>
      <c r="BB92" s="6">
        <v>7.76140417171476</v>
      </c>
      <c r="BC92" s="7">
        <v>0</v>
      </c>
      <c r="BD92">
        <v>7.76140417171476</v>
      </c>
      <c r="BF92" s="6">
        <v>7.76140417171476</v>
      </c>
      <c r="BG92" s="7">
        <v>0</v>
      </c>
      <c r="BH92">
        <v>7.76140417171476</v>
      </c>
      <c r="BJ92" s="6">
        <v>7.76140417171476</v>
      </c>
      <c r="BK92" s="7">
        <v>0</v>
      </c>
      <c r="BL92">
        <v>7.76140417171476</v>
      </c>
      <c r="BN92" s="6">
        <v>7.76140417171476</v>
      </c>
      <c r="BO92" s="7">
        <v>0</v>
      </c>
      <c r="BP92">
        <v>7.76140417171476</v>
      </c>
      <c r="BR92" s="6">
        <v>7.76140417171476</v>
      </c>
      <c r="BS92" s="7">
        <v>0</v>
      </c>
      <c r="BT92">
        <v>7.76140417171476</v>
      </c>
      <c r="BV92" s="6">
        <v>0</v>
      </c>
      <c r="BW92" s="7">
        <v>0</v>
      </c>
      <c r="BX92">
        <v>0</v>
      </c>
      <c r="BZ92" s="6">
        <v>0</v>
      </c>
      <c r="CA92" s="7">
        <v>0</v>
      </c>
      <c r="CB92">
        <v>0</v>
      </c>
      <c r="CD92" s="6">
        <v>0</v>
      </c>
      <c r="CE92" s="7">
        <v>0</v>
      </c>
      <c r="CF92">
        <v>0</v>
      </c>
      <c r="CH92" s="6">
        <v>0</v>
      </c>
      <c r="CI92" s="7">
        <v>0</v>
      </c>
      <c r="CJ92">
        <v>0</v>
      </c>
      <c r="CL92" s="6">
        <v>0</v>
      </c>
      <c r="CM92" s="7">
        <v>0</v>
      </c>
      <c r="CN92">
        <v>0</v>
      </c>
      <c r="CP92" s="6">
        <v>0</v>
      </c>
      <c r="CQ92" s="7">
        <v>0</v>
      </c>
      <c r="CR92">
        <v>0</v>
      </c>
      <c r="CT92" s="6">
        <v>0</v>
      </c>
      <c r="CU92" s="7">
        <v>0</v>
      </c>
      <c r="CV92">
        <v>0</v>
      </c>
      <c r="CX92" s="6">
        <v>0</v>
      </c>
      <c r="CY92" s="7">
        <v>0</v>
      </c>
      <c r="CZ92">
        <v>0</v>
      </c>
      <c r="DB92" s="6">
        <v>0</v>
      </c>
      <c r="DC92" s="7">
        <v>0</v>
      </c>
      <c r="DD92">
        <v>0</v>
      </c>
      <c r="DF92" s="6">
        <v>0</v>
      </c>
      <c r="DG92" s="7">
        <v>0</v>
      </c>
      <c r="DH92">
        <v>0</v>
      </c>
      <c r="DJ92" s="6">
        <v>0</v>
      </c>
      <c r="DK92" s="7">
        <v>0</v>
      </c>
      <c r="DL92">
        <v>0</v>
      </c>
      <c r="DN92" s="6">
        <v>0</v>
      </c>
      <c r="DO92" s="7">
        <v>0</v>
      </c>
      <c r="DP92">
        <v>0</v>
      </c>
      <c r="DR92" s="6">
        <v>0</v>
      </c>
      <c r="DS92" s="7">
        <v>0</v>
      </c>
      <c r="DT92">
        <v>0</v>
      </c>
      <c r="DV92" s="6">
        <v>0</v>
      </c>
      <c r="DW92" s="7">
        <v>0</v>
      </c>
      <c r="DX92">
        <v>0</v>
      </c>
      <c r="DZ92" s="6">
        <v>0</v>
      </c>
      <c r="EA92" s="7">
        <v>0</v>
      </c>
      <c r="EB92">
        <v>0</v>
      </c>
      <c r="ED92" s="6">
        <v>0</v>
      </c>
      <c r="EE92" s="7">
        <v>0</v>
      </c>
      <c r="EF92">
        <v>0</v>
      </c>
      <c r="EH92" s="6">
        <v>0</v>
      </c>
      <c r="EI92" s="7">
        <v>0</v>
      </c>
      <c r="EJ92">
        <v>0</v>
      </c>
      <c r="EL92" s="6">
        <v>0</v>
      </c>
      <c r="EM92" s="7">
        <v>0</v>
      </c>
      <c r="EN92">
        <v>0</v>
      </c>
      <c r="EP92" s="6">
        <v>0</v>
      </c>
      <c r="EQ92" s="7">
        <v>0</v>
      </c>
      <c r="ER92">
        <v>0</v>
      </c>
      <c r="ET92" s="6">
        <v>0</v>
      </c>
      <c r="EU92" s="7">
        <v>0</v>
      </c>
      <c r="EV92">
        <v>0</v>
      </c>
      <c r="EX92" s="6">
        <v>0</v>
      </c>
      <c r="EY92" s="7">
        <v>0</v>
      </c>
      <c r="EZ92">
        <v>0</v>
      </c>
    </row>
    <row r="93" spans="1:156" ht="15" thickBot="1" thickTop="1">
      <c r="A93" s="5">
        <v>91</v>
      </c>
      <c r="B93" s="6">
        <v>13.4081294079412</v>
      </c>
      <c r="C93" s="7">
        <v>0</v>
      </c>
      <c r="D93">
        <v>13.4081294079412</v>
      </c>
      <c r="F93" s="6">
        <v>13.4081294079412</v>
      </c>
      <c r="G93" s="7">
        <v>0</v>
      </c>
      <c r="H93">
        <v>13.4081294079412</v>
      </c>
      <c r="J93" s="6">
        <v>11.6462527812123</v>
      </c>
      <c r="K93" s="20">
        <v>11.0190094262948</v>
      </c>
      <c r="L93" s="8">
        <v>22.6652622075071</v>
      </c>
      <c r="M93" s="8">
        <f t="shared" si="9"/>
        <v>10.70798730127078</v>
      </c>
      <c r="N93" s="6">
        <v>9.1618652381362</v>
      </c>
      <c r="O93" s="20">
        <v>4.45484539805607</v>
      </c>
      <c r="P93" s="8">
        <v>13.6167106361923</v>
      </c>
      <c r="Q93" s="8">
        <f t="shared" si="10"/>
        <v>0.019173290365534442</v>
      </c>
      <c r="R93" s="6">
        <v>8.51296316522271</v>
      </c>
      <c r="S93" s="20">
        <v>2.27675079411836</v>
      </c>
      <c r="T93" s="8">
        <v>10.7897139593411</v>
      </c>
      <c r="U93" s="8">
        <f t="shared" si="11"/>
        <v>0.30930863870156916</v>
      </c>
      <c r="V93" s="6">
        <v>8.29878227119727</v>
      </c>
      <c r="W93" s="20">
        <v>1.89264117901131</v>
      </c>
      <c r="X93" s="8">
        <v>10.1914234502086</v>
      </c>
      <c r="Y93">
        <f t="shared" si="12"/>
        <v>1.4818389688284428</v>
      </c>
      <c r="Z93" s="6">
        <v>8.07331458742792</v>
      </c>
      <c r="AA93" s="20">
        <v>1.17566122541414</v>
      </c>
      <c r="AB93" s="8">
        <v>9.24897581284205</v>
      </c>
      <c r="AC93">
        <f t="shared" si="13"/>
        <v>0.8499273929842177</v>
      </c>
      <c r="AD93" s="6">
        <v>8.887859148186</v>
      </c>
      <c r="AE93" s="20">
        <v>1.99639913453361</v>
      </c>
      <c r="AF93" s="8">
        <v>10.8842582827196</v>
      </c>
      <c r="AG93">
        <f t="shared" si="14"/>
        <v>9.337672438494558</v>
      </c>
      <c r="AH93" s="6">
        <v>9.3401010477364</v>
      </c>
      <c r="AI93" s="20">
        <v>2.57551845048832</v>
      </c>
      <c r="AJ93" s="8">
        <v>11.9156194982247</v>
      </c>
      <c r="AK93">
        <f t="shared" si="15"/>
        <v>20.20033077049755</v>
      </c>
      <c r="AL93" s="6">
        <v>15.4095250091346</v>
      </c>
      <c r="AM93" s="7">
        <v>0</v>
      </c>
      <c r="AN93" s="8">
        <v>15.4095250091346</v>
      </c>
      <c r="AP93" s="6">
        <v>0</v>
      </c>
      <c r="AQ93" s="7">
        <v>0</v>
      </c>
      <c r="AR93" s="8">
        <v>0</v>
      </c>
      <c r="AT93" s="6">
        <v>0</v>
      </c>
      <c r="AU93" s="7">
        <v>0</v>
      </c>
      <c r="AV93">
        <v>0</v>
      </c>
      <c r="AX93" s="6">
        <v>0</v>
      </c>
      <c r="AY93" s="7">
        <v>0</v>
      </c>
      <c r="AZ93">
        <v>0</v>
      </c>
      <c r="BB93" s="6">
        <v>0</v>
      </c>
      <c r="BC93" s="7">
        <v>0</v>
      </c>
      <c r="BD93">
        <v>0</v>
      </c>
      <c r="BF93" s="6">
        <v>0</v>
      </c>
      <c r="BG93" s="7">
        <v>0</v>
      </c>
      <c r="BH93">
        <v>0</v>
      </c>
      <c r="BJ93" s="6">
        <v>0</v>
      </c>
      <c r="BK93" s="7">
        <v>0</v>
      </c>
      <c r="BL93">
        <v>0</v>
      </c>
      <c r="BN93" s="6">
        <v>0</v>
      </c>
      <c r="BO93" s="7">
        <v>0</v>
      </c>
      <c r="BP93">
        <v>0</v>
      </c>
      <c r="BR93" s="6">
        <v>0</v>
      </c>
      <c r="BS93" s="7">
        <v>0</v>
      </c>
      <c r="BT93">
        <v>0</v>
      </c>
      <c r="BV93" s="6">
        <v>0</v>
      </c>
      <c r="BW93" s="7">
        <v>0</v>
      </c>
      <c r="BX93">
        <v>0</v>
      </c>
      <c r="BZ93" s="6">
        <v>0</v>
      </c>
      <c r="CA93" s="7">
        <v>0</v>
      </c>
      <c r="CB93">
        <v>0</v>
      </c>
      <c r="CD93" s="6">
        <v>0</v>
      </c>
      <c r="CE93" s="7">
        <v>0</v>
      </c>
      <c r="CF93">
        <v>0</v>
      </c>
      <c r="CH93" s="6">
        <v>0</v>
      </c>
      <c r="CI93" s="7">
        <v>0</v>
      </c>
      <c r="CJ93">
        <v>0</v>
      </c>
      <c r="CL93" s="6">
        <v>0</v>
      </c>
      <c r="CM93" s="7">
        <v>0</v>
      </c>
      <c r="CN93">
        <v>0</v>
      </c>
      <c r="CP93" s="6">
        <v>0</v>
      </c>
      <c r="CQ93" s="7">
        <v>0</v>
      </c>
      <c r="CR93">
        <v>0</v>
      </c>
      <c r="CT93" s="6">
        <v>0</v>
      </c>
      <c r="CU93" s="7">
        <v>0</v>
      </c>
      <c r="CV93">
        <v>0</v>
      </c>
      <c r="CX93" s="6">
        <v>0</v>
      </c>
      <c r="CY93" s="7">
        <v>0</v>
      </c>
      <c r="CZ93">
        <v>0</v>
      </c>
      <c r="DB93" s="6">
        <v>0</v>
      </c>
      <c r="DC93" s="7">
        <v>0</v>
      </c>
      <c r="DD93">
        <v>0</v>
      </c>
      <c r="DF93" s="6">
        <v>0</v>
      </c>
      <c r="DG93" s="7">
        <v>0</v>
      </c>
      <c r="DH93">
        <v>0</v>
      </c>
      <c r="DJ93" s="6">
        <v>0</v>
      </c>
      <c r="DK93" s="7">
        <v>0</v>
      </c>
      <c r="DL93">
        <v>0</v>
      </c>
      <c r="DN93" s="6">
        <v>0</v>
      </c>
      <c r="DO93" s="7">
        <v>0</v>
      </c>
      <c r="DP93">
        <v>0</v>
      </c>
      <c r="DR93" s="6">
        <v>0</v>
      </c>
      <c r="DS93" s="7">
        <v>0</v>
      </c>
      <c r="DT93">
        <v>0</v>
      </c>
      <c r="DV93" s="6">
        <v>0</v>
      </c>
      <c r="DW93" s="7">
        <v>0</v>
      </c>
      <c r="DX93">
        <v>0</v>
      </c>
      <c r="DZ93" s="6">
        <v>0</v>
      </c>
      <c r="EA93" s="7">
        <v>0</v>
      </c>
      <c r="EB93">
        <v>0</v>
      </c>
      <c r="ED93" s="6">
        <v>0</v>
      </c>
      <c r="EE93" s="7">
        <v>0</v>
      </c>
      <c r="EF93">
        <v>0</v>
      </c>
      <c r="EH93" s="6">
        <v>0</v>
      </c>
      <c r="EI93" s="7">
        <v>0</v>
      </c>
      <c r="EJ93">
        <v>0</v>
      </c>
      <c r="EL93" s="6">
        <v>0</v>
      </c>
      <c r="EM93" s="7">
        <v>0</v>
      </c>
      <c r="EN93">
        <v>0</v>
      </c>
      <c r="EP93" s="6">
        <v>0</v>
      </c>
      <c r="EQ93" s="7">
        <v>0</v>
      </c>
      <c r="ER93">
        <v>0</v>
      </c>
      <c r="ET93" s="6">
        <v>0</v>
      </c>
      <c r="EU93" s="7">
        <v>0</v>
      </c>
      <c r="EV93">
        <v>0</v>
      </c>
      <c r="EX93" s="6">
        <v>0</v>
      </c>
      <c r="EY93" s="7">
        <v>0</v>
      </c>
      <c r="EZ93">
        <v>0</v>
      </c>
    </row>
    <row r="94" spans="1:156" ht="15" thickTop="1">
      <c r="A94" s="5">
        <v>92</v>
      </c>
      <c r="B94" s="6">
        <v>13.4081294079412</v>
      </c>
      <c r="C94" s="7">
        <v>0</v>
      </c>
      <c r="D94">
        <v>13.4081294079412</v>
      </c>
      <c r="F94" s="6">
        <v>13.4081294079412</v>
      </c>
      <c r="G94" s="7">
        <v>0</v>
      </c>
      <c r="H94">
        <v>13.4081294079412</v>
      </c>
      <c r="J94" s="6">
        <v>9.72059900957934</v>
      </c>
      <c r="K94" s="20">
        <v>8.14634561967402</v>
      </c>
      <c r="L94" s="8">
        <v>17.8669446292534</v>
      </c>
      <c r="M94" s="8">
        <f t="shared" si="9"/>
        <v>2.3287109901767296</v>
      </c>
      <c r="N94" s="6">
        <v>9.35657619361896</v>
      </c>
      <c r="O94" s="20">
        <v>5.09288574433397</v>
      </c>
      <c r="P94" s="8">
        <v>14.4494619379529</v>
      </c>
      <c r="Q94" s="8">
        <f t="shared" si="10"/>
        <v>0.9432662541458228</v>
      </c>
      <c r="R94" s="6">
        <v>8.15601141097372</v>
      </c>
      <c r="S94" s="20">
        <v>2.46791929893901</v>
      </c>
      <c r="T94" s="8">
        <v>10.6239307099127</v>
      </c>
      <c r="U94" s="8">
        <f t="shared" si="11"/>
        <v>0.1523902824048379</v>
      </c>
      <c r="V94" s="6">
        <v>8.21877426250474</v>
      </c>
      <c r="W94" s="20">
        <v>1.87114431489857</v>
      </c>
      <c r="X94" s="8">
        <v>10.0899185774033</v>
      </c>
      <c r="Y94">
        <f t="shared" si="12"/>
        <v>1.2450168037811684</v>
      </c>
      <c r="Z94" s="6">
        <v>7.67683828395934</v>
      </c>
      <c r="AA94" s="20">
        <v>2.04043427920002</v>
      </c>
      <c r="AB94" s="8">
        <v>9.71727256315936</v>
      </c>
      <c r="AC94">
        <f t="shared" si="13"/>
        <v>1.9326889003602992</v>
      </c>
      <c r="AD94" s="6">
        <v>5.26185299022561</v>
      </c>
      <c r="AE94" s="20">
        <v>0.628516404760669</v>
      </c>
      <c r="AF94" s="8">
        <v>5.89036939498628</v>
      </c>
      <c r="AG94">
        <f t="shared" si="14"/>
        <v>3.7563415172304997</v>
      </c>
      <c r="AH94" s="6">
        <v>5.30627695446915</v>
      </c>
      <c r="AI94" s="20">
        <v>1.15239068261905</v>
      </c>
      <c r="AJ94" s="8">
        <v>6.45866763708819</v>
      </c>
      <c r="AK94">
        <f t="shared" si="15"/>
        <v>0.9263563021273366</v>
      </c>
      <c r="AL94" s="6">
        <v>4.80526354461139</v>
      </c>
      <c r="AM94" s="19">
        <v>1.63467614735488</v>
      </c>
      <c r="AN94" s="8">
        <v>6.43993969196627</v>
      </c>
      <c r="AO94">
        <f t="shared" si="16"/>
        <v>0.8497383821609009</v>
      </c>
      <c r="AP94" s="6">
        <v>4.93734375300482</v>
      </c>
      <c r="AQ94" s="19">
        <v>0.0373620043878029</v>
      </c>
      <c r="AR94" s="8">
        <v>4.97470575739262</v>
      </c>
      <c r="AS94">
        <f t="shared" si="17"/>
        <v>3.845720626442992</v>
      </c>
      <c r="AT94" s="6">
        <v>5.10492916802885</v>
      </c>
      <c r="AU94" s="19">
        <v>0.103984453047171</v>
      </c>
      <c r="AV94">
        <v>5.20891362107602</v>
      </c>
      <c r="AW94">
        <f t="shared" si="18"/>
        <v>2.9713971643735126</v>
      </c>
      <c r="AX94" s="6">
        <v>5.10492916802885</v>
      </c>
      <c r="AY94" s="19">
        <v>0.103984453047171</v>
      </c>
      <c r="AZ94">
        <v>5.20891362107602</v>
      </c>
      <c r="BA94">
        <f>POWER((AZ94-$AZ$109),2)</f>
        <v>2.7416598161994794</v>
      </c>
      <c r="BB94" s="6">
        <v>4.78429444732907</v>
      </c>
      <c r="BC94" s="19">
        <v>1.11719942764515</v>
      </c>
      <c r="BD94">
        <v>5.90149387497422</v>
      </c>
      <c r="BE94">
        <f>POWER((BD94-$BD$109),2)</f>
        <v>2.070530369654527</v>
      </c>
      <c r="BF94" s="6">
        <v>4.78429444732907</v>
      </c>
      <c r="BG94" s="19">
        <v>0.103984453047171</v>
      </c>
      <c r="BH94">
        <v>4.88827890037624</v>
      </c>
      <c r="BI94">
        <f>POWER((BH94-$BH$109),2)</f>
        <v>9.424366492589547</v>
      </c>
      <c r="BJ94" s="6">
        <v>4.78429444732907</v>
      </c>
      <c r="BK94" s="19">
        <v>0.103984453047171</v>
      </c>
      <c r="BL94">
        <v>4.88827890037624</v>
      </c>
      <c r="BM94">
        <f>POWER((BL94-$BL$109),2)</f>
        <v>8.72781240850479</v>
      </c>
      <c r="BN94" s="6">
        <v>4.81152916931091</v>
      </c>
      <c r="BO94" s="19">
        <v>0.0373620043878029</v>
      </c>
      <c r="BP94">
        <v>4.84889117369871</v>
      </c>
      <c r="BQ94">
        <f>POWER((BP94-$BP$109),2)</f>
        <v>10.076202400955319</v>
      </c>
      <c r="BR94" s="6">
        <v>7.64812083741988</v>
      </c>
      <c r="BS94" s="7">
        <v>0</v>
      </c>
      <c r="BT94">
        <v>7.64812083741988</v>
      </c>
      <c r="BV94" s="6">
        <v>7.64812083741988</v>
      </c>
      <c r="BW94" s="7">
        <v>0</v>
      </c>
      <c r="BX94">
        <v>7.64812083741988</v>
      </c>
      <c r="BZ94" s="6">
        <v>8.28972500528848</v>
      </c>
      <c r="CA94" s="7">
        <v>0</v>
      </c>
      <c r="CB94">
        <v>8.28972500528848</v>
      </c>
      <c r="CD94" s="6">
        <v>8.28972500528848</v>
      </c>
      <c r="CE94" s="7">
        <v>0</v>
      </c>
      <c r="CF94">
        <v>8.28972500528848</v>
      </c>
      <c r="CH94" s="6">
        <v>8.28972500528848</v>
      </c>
      <c r="CI94" s="7">
        <v>0</v>
      </c>
      <c r="CJ94">
        <v>8.28972500528848</v>
      </c>
      <c r="CL94" s="6">
        <v>8.28972500528848</v>
      </c>
      <c r="CM94" s="7">
        <v>0</v>
      </c>
      <c r="CN94">
        <v>8.28972500528848</v>
      </c>
      <c r="CP94" s="6">
        <v>7.23308333814104</v>
      </c>
      <c r="CQ94" s="7">
        <v>0</v>
      </c>
      <c r="CR94">
        <v>7.23308333814104</v>
      </c>
      <c r="CT94" s="6">
        <v>7.23308333814104</v>
      </c>
      <c r="CU94" s="7">
        <v>0</v>
      </c>
      <c r="CV94">
        <v>7.23308333814104</v>
      </c>
      <c r="CX94" s="6">
        <v>7.23308333814104</v>
      </c>
      <c r="CY94" s="7">
        <v>0</v>
      </c>
      <c r="CZ94">
        <v>7.23308333814104</v>
      </c>
      <c r="DB94" s="6">
        <v>7.23308333814104</v>
      </c>
      <c r="DC94" s="7">
        <v>0</v>
      </c>
      <c r="DD94">
        <v>7.23308333814104</v>
      </c>
      <c r="DF94" s="6">
        <v>7.23308333814104</v>
      </c>
      <c r="DG94" s="7">
        <v>0</v>
      </c>
      <c r="DH94">
        <v>7.23308333814104</v>
      </c>
      <c r="DJ94" s="6">
        <v>7.23308333814104</v>
      </c>
      <c r="DK94" s="7">
        <v>0</v>
      </c>
      <c r="DL94">
        <v>7.23308333814104</v>
      </c>
      <c r="DN94" s="6">
        <v>7.23308333814104</v>
      </c>
      <c r="DO94" s="7">
        <v>0</v>
      </c>
      <c r="DP94">
        <v>7.23308333814104</v>
      </c>
      <c r="DR94" s="6">
        <v>7.23308333814104</v>
      </c>
      <c r="DS94" s="7">
        <v>0</v>
      </c>
      <c r="DT94">
        <v>7.23308333814104</v>
      </c>
      <c r="DV94" s="6">
        <v>7.23308333814104</v>
      </c>
      <c r="DW94" s="7">
        <v>0</v>
      </c>
      <c r="DX94">
        <v>7.23308333814104</v>
      </c>
      <c r="DZ94" s="6">
        <v>7.23308333814104</v>
      </c>
      <c r="EA94" s="7">
        <v>0</v>
      </c>
      <c r="EB94">
        <v>7.23308333814104</v>
      </c>
      <c r="ED94" s="6">
        <v>7.23308333814104</v>
      </c>
      <c r="EE94" s="7">
        <v>0</v>
      </c>
      <c r="EF94">
        <v>7.23308333814104</v>
      </c>
      <c r="EH94" s="6">
        <v>8.56641667147437</v>
      </c>
      <c r="EI94" s="7">
        <v>0</v>
      </c>
      <c r="EJ94">
        <v>8.56641667147437</v>
      </c>
      <c r="EL94" s="6">
        <v>8.56641667147437</v>
      </c>
      <c r="EM94" s="7">
        <v>0</v>
      </c>
      <c r="EN94">
        <v>8.56641667147437</v>
      </c>
      <c r="EP94" s="6">
        <v>8.56641667147437</v>
      </c>
      <c r="EQ94" s="7">
        <v>0</v>
      </c>
      <c r="ER94">
        <v>8.56641667147437</v>
      </c>
      <c r="ET94" s="6">
        <v>8.56641667147437</v>
      </c>
      <c r="EU94" s="7">
        <v>0</v>
      </c>
      <c r="EV94">
        <v>8.56641667147437</v>
      </c>
      <c r="EX94" s="6">
        <v>8.56641667147437</v>
      </c>
      <c r="EY94" s="7">
        <v>0</v>
      </c>
      <c r="EZ94">
        <v>8.56641667147437</v>
      </c>
    </row>
    <row r="95" spans="1:156" ht="15" thickBot="1">
      <c r="A95" s="5">
        <v>93</v>
      </c>
      <c r="B95" s="6">
        <v>13.4081294079412</v>
      </c>
      <c r="C95" s="7">
        <v>0</v>
      </c>
      <c r="D95">
        <v>13.4081294079412</v>
      </c>
      <c r="F95" s="6">
        <v>13.4081294079412</v>
      </c>
      <c r="G95" s="7">
        <v>0</v>
      </c>
      <c r="H95">
        <v>13.4081294079412</v>
      </c>
      <c r="J95" s="6">
        <v>11.0988251642218</v>
      </c>
      <c r="K95" s="20">
        <v>10.9352583359385</v>
      </c>
      <c r="L95" s="8">
        <v>22.0340835001603</v>
      </c>
      <c r="M95" s="8">
        <f t="shared" si="9"/>
        <v>6.975553976196409</v>
      </c>
      <c r="N95" s="6">
        <v>8.7316081500594</v>
      </c>
      <c r="O95" s="20">
        <v>4.50133886902023</v>
      </c>
      <c r="P95" s="8">
        <v>13.2329470190796</v>
      </c>
      <c r="Q95" s="8">
        <f t="shared" si="10"/>
        <v>0.06017011100519941</v>
      </c>
      <c r="R95" s="6">
        <v>8.41683045769676</v>
      </c>
      <c r="S95" s="20">
        <v>2.75485882327783</v>
      </c>
      <c r="T95" s="8">
        <v>11.1716892809746</v>
      </c>
      <c r="U95" s="8">
        <f t="shared" si="11"/>
        <v>0.880088929960271</v>
      </c>
      <c r="V95" s="6">
        <v>6.41845058489775</v>
      </c>
      <c r="W95" s="20">
        <v>1.41489751176739</v>
      </c>
      <c r="X95" s="8">
        <v>7.83334809666514</v>
      </c>
      <c r="Y95">
        <f t="shared" si="12"/>
        <v>1.301349965645033</v>
      </c>
      <c r="Z95" s="6">
        <v>6.25299290081681</v>
      </c>
      <c r="AA95" s="20">
        <v>0.512680212212326</v>
      </c>
      <c r="AB95" s="8">
        <v>6.76567311302914</v>
      </c>
      <c r="AC95">
        <f t="shared" si="13"/>
        <v>2.437931336136821</v>
      </c>
      <c r="AD95" s="6">
        <v>7.11207059966271</v>
      </c>
      <c r="AE95" s="20">
        <v>0.801594808915807</v>
      </c>
      <c r="AF95" s="8">
        <v>7.91366540857852</v>
      </c>
      <c r="AG95">
        <f t="shared" si="14"/>
        <v>0.007253530211779714</v>
      </c>
      <c r="AH95" s="6">
        <v>6.6253133687066</v>
      </c>
      <c r="AI95" s="20">
        <v>0.44085730696743</v>
      </c>
      <c r="AJ95" s="8">
        <v>7.06617067567403</v>
      </c>
      <c r="AK95">
        <f t="shared" si="15"/>
        <v>0.12600442086365998</v>
      </c>
      <c r="AL95" s="6">
        <v>6.57468715612314</v>
      </c>
      <c r="AM95" s="21">
        <v>0.44085730696743</v>
      </c>
      <c r="AN95" s="8">
        <v>7.01554446309057</v>
      </c>
      <c r="AO95">
        <f t="shared" si="16"/>
        <v>0.11985982796558331</v>
      </c>
      <c r="AP95" s="6">
        <v>6.50345917065706</v>
      </c>
      <c r="AQ95" s="21">
        <v>1.28812633573496</v>
      </c>
      <c r="AR95" s="8">
        <v>7.79158550639202</v>
      </c>
      <c r="AS95">
        <f t="shared" si="17"/>
        <v>0.7324430213753458</v>
      </c>
      <c r="AT95" s="6">
        <v>7.85363472711006</v>
      </c>
      <c r="AU95" s="21">
        <v>0.321075223782683</v>
      </c>
      <c r="AV95">
        <v>8.17470995089274</v>
      </c>
      <c r="AW95">
        <f t="shared" si="18"/>
        <v>1.5426192074394691</v>
      </c>
      <c r="AX95" s="6">
        <v>6.50977500432694</v>
      </c>
      <c r="AY95" s="21">
        <v>0.129929487894837</v>
      </c>
      <c r="AZ95">
        <v>6.63970449222177</v>
      </c>
      <c r="BA95">
        <f>POWER((AZ95-$AZ$109),2)</f>
        <v>0.05062722954595792</v>
      </c>
      <c r="BB95" s="6">
        <v>6.70476250456732</v>
      </c>
      <c r="BC95" s="21">
        <v>0.129929487894837</v>
      </c>
      <c r="BD95">
        <v>6.83469199246216</v>
      </c>
      <c r="BE95">
        <f>POWER((BD95-$BD$109),2)</f>
        <v>0.2557685415083051</v>
      </c>
      <c r="BF95" s="6">
        <v>6.70476250456732</v>
      </c>
      <c r="BG95" s="21">
        <v>0.129929487894837</v>
      </c>
      <c r="BH95">
        <v>6.83469199246216</v>
      </c>
      <c r="BI95">
        <f>POWER((BH95-$BH$109),2)</f>
        <v>1.262252286461357</v>
      </c>
      <c r="BJ95" s="6">
        <v>6.70476250456732</v>
      </c>
      <c r="BK95" s="21">
        <v>0.129929487894837</v>
      </c>
      <c r="BL95">
        <v>6.83469199246216</v>
      </c>
      <c r="BM95">
        <f>POWER((BL95-$BL$109),2)</f>
        <v>1.0158100633445044</v>
      </c>
      <c r="BN95" s="6">
        <v>6.70476250456732</v>
      </c>
      <c r="BO95" s="21">
        <v>0.129929487894837</v>
      </c>
      <c r="BP95">
        <v>6.83469199246216</v>
      </c>
      <c r="BQ95">
        <f>POWER((BP95-$BP$109),2)</f>
        <v>1.4125385075538823</v>
      </c>
      <c r="BR95" s="6">
        <v>9.1829583405449</v>
      </c>
      <c r="BS95" s="7">
        <v>0</v>
      </c>
      <c r="BT95">
        <v>9.1829583405449</v>
      </c>
      <c r="BV95" s="6">
        <v>9.1829583405449</v>
      </c>
      <c r="BW95" s="7">
        <v>0</v>
      </c>
      <c r="BX95">
        <v>9.1829583405449</v>
      </c>
      <c r="BZ95" s="6">
        <v>9.1829583405449</v>
      </c>
      <c r="CA95" s="7">
        <v>0</v>
      </c>
      <c r="CB95">
        <v>9.1829583405449</v>
      </c>
      <c r="CD95" s="6">
        <v>9.1829583405449</v>
      </c>
      <c r="CE95" s="7">
        <v>0</v>
      </c>
      <c r="CF95">
        <v>9.1829583405449</v>
      </c>
      <c r="CH95" s="6">
        <v>9.1829583405449</v>
      </c>
      <c r="CI95" s="7">
        <v>0</v>
      </c>
      <c r="CJ95">
        <v>9.1829583405449</v>
      </c>
      <c r="CL95" s="6">
        <v>9.1829583405449</v>
      </c>
      <c r="CM95" s="7">
        <v>0</v>
      </c>
      <c r="CN95">
        <v>9.1829583405449</v>
      </c>
      <c r="CP95" s="6">
        <v>8.12631667339746</v>
      </c>
      <c r="CQ95" s="7">
        <v>0</v>
      </c>
      <c r="CR95">
        <v>8.12631667339746</v>
      </c>
      <c r="CT95" s="6">
        <v>9.32130417363784</v>
      </c>
      <c r="CU95" s="7">
        <v>0</v>
      </c>
      <c r="CV95">
        <v>9.32130417363784</v>
      </c>
      <c r="CX95" s="6">
        <v>9.32130417363784</v>
      </c>
      <c r="CY95" s="7">
        <v>0</v>
      </c>
      <c r="CZ95">
        <v>9.32130417363784</v>
      </c>
      <c r="DB95" s="6">
        <v>9.32130417363784</v>
      </c>
      <c r="DC95" s="7">
        <v>0</v>
      </c>
      <c r="DD95">
        <v>9.32130417363784</v>
      </c>
      <c r="DF95" s="6">
        <v>9.81127812445913</v>
      </c>
      <c r="DG95" s="7">
        <v>0</v>
      </c>
      <c r="DH95">
        <v>9.81127812445913</v>
      </c>
      <c r="DJ95" s="6">
        <v>9.81127812445913</v>
      </c>
      <c r="DK95" s="7">
        <v>0</v>
      </c>
      <c r="DL95">
        <v>9.81127812445913</v>
      </c>
      <c r="DN95" s="6">
        <v>9.81127812445913</v>
      </c>
      <c r="DO95" s="7">
        <v>0</v>
      </c>
      <c r="DP95">
        <v>9.81127812445913</v>
      </c>
      <c r="DR95" s="6">
        <v>7.62305833862181</v>
      </c>
      <c r="DS95" s="7">
        <v>0</v>
      </c>
      <c r="DT95">
        <v>7.62305833862181</v>
      </c>
      <c r="DV95" s="6">
        <v>7.62305833862181</v>
      </c>
      <c r="DW95" s="7">
        <v>0</v>
      </c>
      <c r="DX95">
        <v>7.62305833862181</v>
      </c>
      <c r="DZ95" s="6">
        <v>7.62305833862181</v>
      </c>
      <c r="EA95" s="7">
        <v>0</v>
      </c>
      <c r="EB95">
        <v>7.62305833862181</v>
      </c>
      <c r="ED95" s="6">
        <v>7.62305833862181</v>
      </c>
      <c r="EE95" s="7">
        <v>0</v>
      </c>
      <c r="EF95">
        <v>7.62305833862181</v>
      </c>
      <c r="EH95" s="6">
        <v>7.48471250552886</v>
      </c>
      <c r="EI95" s="7">
        <v>0</v>
      </c>
      <c r="EJ95">
        <v>7.48471250552886</v>
      </c>
      <c r="EL95" s="6">
        <v>7.48471250552886</v>
      </c>
      <c r="EM95" s="7">
        <v>0</v>
      </c>
      <c r="EN95">
        <v>7.48471250552886</v>
      </c>
      <c r="EP95" s="6">
        <v>7.48471250552886</v>
      </c>
      <c r="EQ95" s="7">
        <v>0</v>
      </c>
      <c r="ER95">
        <v>7.48471250552886</v>
      </c>
      <c r="ET95" s="6">
        <v>7.48471250552886</v>
      </c>
      <c r="EU95" s="7">
        <v>0</v>
      </c>
      <c r="EV95">
        <v>7.48471250552886</v>
      </c>
      <c r="EX95" s="6">
        <v>8.93132917315707</v>
      </c>
      <c r="EY95" s="7">
        <v>0</v>
      </c>
      <c r="EZ95">
        <v>8.93132917315707</v>
      </c>
    </row>
    <row r="96" spans="1:156" ht="15" thickBot="1" thickTop="1">
      <c r="A96" s="5">
        <v>94</v>
      </c>
      <c r="B96" s="6">
        <v>13.4081294079412</v>
      </c>
      <c r="C96" s="7">
        <v>0</v>
      </c>
      <c r="D96">
        <v>13.4081294079412</v>
      </c>
      <c r="F96" s="6">
        <v>10.7163939129178</v>
      </c>
      <c r="G96" s="18">
        <v>2.02372139540132</v>
      </c>
      <c r="H96">
        <v>12.7401153083191</v>
      </c>
      <c r="I96">
        <f>POWER((H96-$H$109),2)</f>
        <v>22.633437365280262</v>
      </c>
      <c r="J96" s="6">
        <v>10.3389885327789</v>
      </c>
      <c r="K96" s="20">
        <v>8.60318859383003</v>
      </c>
      <c r="L96" s="8">
        <v>18.9421771266089</v>
      </c>
      <c r="M96" s="8">
        <f t="shared" si="9"/>
        <v>0.203201677335449</v>
      </c>
      <c r="N96" s="6">
        <v>9.04798473714222</v>
      </c>
      <c r="O96" s="20">
        <v>3.97938787193264</v>
      </c>
      <c r="P96" s="8">
        <v>13.0273726090749</v>
      </c>
      <c r="Q96" s="8">
        <f t="shared" si="10"/>
        <v>0.20328409608604495</v>
      </c>
      <c r="R96" s="6">
        <v>8.05717970489845</v>
      </c>
      <c r="S96" s="20">
        <v>2.8882996612574</v>
      </c>
      <c r="T96" s="8">
        <v>10.9454793661559</v>
      </c>
      <c r="U96" s="8">
        <f t="shared" si="11"/>
        <v>0.5068309916445791</v>
      </c>
      <c r="V96" s="6">
        <v>8.07156533110608</v>
      </c>
      <c r="W96" s="20">
        <v>2.11452966688376</v>
      </c>
      <c r="X96" s="8">
        <v>10.1860949979898</v>
      </c>
      <c r="Y96">
        <f t="shared" si="12"/>
        <v>1.4688946253203181</v>
      </c>
      <c r="Z96" s="6">
        <v>6.94485938704902</v>
      </c>
      <c r="AA96" s="20">
        <v>1.55785582341663</v>
      </c>
      <c r="AB96" s="8">
        <v>8.50271521046565</v>
      </c>
      <c r="AC96">
        <f t="shared" si="13"/>
        <v>0.03085449136568132</v>
      </c>
      <c r="AD96" s="6">
        <v>7.35148067954388</v>
      </c>
      <c r="AE96" s="20">
        <v>1.32423426924545</v>
      </c>
      <c r="AF96" s="8">
        <v>8.67571494878933</v>
      </c>
      <c r="AG96">
        <f t="shared" si="14"/>
        <v>0.7177769833572221</v>
      </c>
      <c r="AH96" s="6">
        <v>7.02756944845087</v>
      </c>
      <c r="AI96" s="20">
        <v>0.740113696443237</v>
      </c>
      <c r="AJ96" s="8">
        <v>7.7676831448941</v>
      </c>
      <c r="AK96">
        <f t="shared" si="15"/>
        <v>0.12009098010455425</v>
      </c>
      <c r="AL96" s="6">
        <v>5.00651666955129</v>
      </c>
      <c r="AM96" s="7">
        <v>0</v>
      </c>
      <c r="AN96" s="8">
        <v>5.00651666955129</v>
      </c>
      <c r="AP96" s="6">
        <v>5.00651666955129</v>
      </c>
      <c r="AQ96" s="7">
        <v>0</v>
      </c>
      <c r="AR96" s="8">
        <v>5.00651666955129</v>
      </c>
      <c r="AT96" s="6">
        <v>5.00651666955129</v>
      </c>
      <c r="AU96" s="7">
        <v>0</v>
      </c>
      <c r="AV96">
        <v>5.00651666955129</v>
      </c>
      <c r="AX96" s="6">
        <v>5.00651666955129</v>
      </c>
      <c r="AY96" s="7">
        <v>0</v>
      </c>
      <c r="AZ96">
        <v>5.00651666955129</v>
      </c>
      <c r="BB96" s="6">
        <v>0</v>
      </c>
      <c r="BC96" s="7">
        <v>0</v>
      </c>
      <c r="BD96">
        <v>0</v>
      </c>
      <c r="BF96" s="6">
        <v>0</v>
      </c>
      <c r="BG96" s="7">
        <v>0</v>
      </c>
      <c r="BH96">
        <v>0</v>
      </c>
      <c r="BJ96" s="6">
        <v>0</v>
      </c>
      <c r="BK96" s="7">
        <v>0</v>
      </c>
      <c r="BL96">
        <v>0</v>
      </c>
      <c r="BN96" s="6">
        <v>0</v>
      </c>
      <c r="BO96" s="7">
        <v>0</v>
      </c>
      <c r="BP96">
        <v>0</v>
      </c>
      <c r="BR96" s="6">
        <v>0</v>
      </c>
      <c r="BS96" s="7">
        <v>0</v>
      </c>
      <c r="BT96">
        <v>0</v>
      </c>
      <c r="BV96" s="6">
        <v>0</v>
      </c>
      <c r="BW96" s="7">
        <v>0</v>
      </c>
      <c r="BX96">
        <v>0</v>
      </c>
      <c r="BZ96" s="6">
        <v>0</v>
      </c>
      <c r="CA96" s="7">
        <v>0</v>
      </c>
      <c r="CB96">
        <v>0</v>
      </c>
      <c r="CD96" s="6">
        <v>0</v>
      </c>
      <c r="CE96" s="7">
        <v>0</v>
      </c>
      <c r="CF96">
        <v>0</v>
      </c>
      <c r="CH96" s="6">
        <v>0</v>
      </c>
      <c r="CI96" s="7">
        <v>0</v>
      </c>
      <c r="CJ96">
        <v>0</v>
      </c>
      <c r="CL96" s="6">
        <v>0</v>
      </c>
      <c r="CM96" s="7">
        <v>0</v>
      </c>
      <c r="CN96">
        <v>0</v>
      </c>
      <c r="CP96" s="6">
        <v>0</v>
      </c>
      <c r="CQ96" s="7">
        <v>0</v>
      </c>
      <c r="CR96">
        <v>0</v>
      </c>
      <c r="CT96" s="6">
        <v>0</v>
      </c>
      <c r="CU96" s="7">
        <v>0</v>
      </c>
      <c r="CV96">
        <v>0</v>
      </c>
      <c r="CX96" s="6">
        <v>0</v>
      </c>
      <c r="CY96" s="7">
        <v>0</v>
      </c>
      <c r="CZ96">
        <v>0</v>
      </c>
      <c r="DB96" s="6">
        <v>0</v>
      </c>
      <c r="DC96" s="7">
        <v>0</v>
      </c>
      <c r="DD96">
        <v>0</v>
      </c>
      <c r="DF96" s="6">
        <v>0</v>
      </c>
      <c r="DG96" s="7">
        <v>0</v>
      </c>
      <c r="DH96">
        <v>0</v>
      </c>
      <c r="DJ96" s="6">
        <v>0</v>
      </c>
      <c r="DK96" s="7">
        <v>0</v>
      </c>
      <c r="DL96">
        <v>0</v>
      </c>
      <c r="DN96" s="6">
        <v>0</v>
      </c>
      <c r="DO96" s="7">
        <v>0</v>
      </c>
      <c r="DP96">
        <v>0</v>
      </c>
      <c r="DR96" s="6">
        <v>0</v>
      </c>
      <c r="DS96" s="7">
        <v>0</v>
      </c>
      <c r="DT96">
        <v>0</v>
      </c>
      <c r="DV96" s="6">
        <v>0</v>
      </c>
      <c r="DW96" s="7">
        <v>0</v>
      </c>
      <c r="DX96">
        <v>0</v>
      </c>
      <c r="DZ96" s="6">
        <v>0</v>
      </c>
      <c r="EA96" s="7">
        <v>0</v>
      </c>
      <c r="EB96">
        <v>0</v>
      </c>
      <c r="ED96" s="6">
        <v>0</v>
      </c>
      <c r="EE96" s="7">
        <v>0</v>
      </c>
      <c r="EF96">
        <v>0</v>
      </c>
      <c r="EH96" s="6">
        <v>0</v>
      </c>
      <c r="EI96" s="7">
        <v>0</v>
      </c>
      <c r="EJ96">
        <v>0</v>
      </c>
      <c r="EL96" s="6">
        <v>0</v>
      </c>
      <c r="EM96" s="7">
        <v>0</v>
      </c>
      <c r="EN96">
        <v>0</v>
      </c>
      <c r="EP96" s="6">
        <v>0</v>
      </c>
      <c r="EQ96" s="7">
        <v>0</v>
      </c>
      <c r="ER96">
        <v>0</v>
      </c>
      <c r="ET96" s="6">
        <v>0</v>
      </c>
      <c r="EU96" s="7">
        <v>0</v>
      </c>
      <c r="EV96">
        <v>0</v>
      </c>
      <c r="EX96" s="6">
        <v>0</v>
      </c>
      <c r="EY96" s="7">
        <v>0</v>
      </c>
      <c r="EZ96">
        <v>0</v>
      </c>
    </row>
    <row r="97" spans="1:156" ht="15" thickBot="1" thickTop="1">
      <c r="A97" s="5">
        <v>95</v>
      </c>
      <c r="B97" s="6">
        <v>13.4081294079412</v>
      </c>
      <c r="C97" s="7">
        <v>0</v>
      </c>
      <c r="D97">
        <v>13.4081294079412</v>
      </c>
      <c r="F97" s="6">
        <v>13.4081294079412</v>
      </c>
      <c r="G97" s="7">
        <v>0</v>
      </c>
      <c r="H97">
        <v>13.4081294079412</v>
      </c>
      <c r="J97" s="6">
        <v>11.1584555550199</v>
      </c>
      <c r="K97" s="20">
        <v>8.35623015546693</v>
      </c>
      <c r="L97" s="8">
        <v>19.5146857104869</v>
      </c>
      <c r="M97" s="8">
        <f t="shared" si="9"/>
        <v>0.014818099558871685</v>
      </c>
      <c r="N97" s="6">
        <v>8.80080708524958</v>
      </c>
      <c r="O97" s="20">
        <v>3.72610010563985</v>
      </c>
      <c r="P97" s="8">
        <v>12.5269071908894</v>
      </c>
      <c r="Q97" s="8">
        <f t="shared" si="10"/>
        <v>0.9050397935763671</v>
      </c>
      <c r="R97" s="6">
        <v>7.84518258533646</v>
      </c>
      <c r="S97" s="20">
        <v>1.70179196583754</v>
      </c>
      <c r="T97" s="8">
        <v>9.54697455117401</v>
      </c>
      <c r="U97" s="8">
        <f t="shared" si="11"/>
        <v>0.47139783513498046</v>
      </c>
      <c r="V97" s="6">
        <v>7.74307608812564</v>
      </c>
      <c r="W97" s="20">
        <v>1.30741441974101</v>
      </c>
      <c r="X97" s="8">
        <v>9.05049050786665</v>
      </c>
      <c r="Y97">
        <f t="shared" si="12"/>
        <v>0.005833162103717522</v>
      </c>
      <c r="Z97" s="6">
        <v>6.86591434020256</v>
      </c>
      <c r="AA97" s="20">
        <v>1.75448196347798</v>
      </c>
      <c r="AB97" s="8">
        <v>8.62039630368053</v>
      </c>
      <c r="AC97">
        <f t="shared" si="13"/>
        <v>0.08604575019960149</v>
      </c>
      <c r="AD97" s="6">
        <v>6.13546265466783</v>
      </c>
      <c r="AE97" s="20">
        <v>0.651671674266028</v>
      </c>
      <c r="AF97" s="8">
        <v>6.78713432893386</v>
      </c>
      <c r="AG97">
        <f t="shared" si="14"/>
        <v>1.0844377729734611</v>
      </c>
      <c r="AH97" s="6">
        <v>6.52728972770252</v>
      </c>
      <c r="AI97" s="20">
        <v>0.397534690348439</v>
      </c>
      <c r="AJ97" s="8">
        <v>6.92482441805096</v>
      </c>
      <c r="AK97">
        <f t="shared" si="15"/>
        <v>0.2463308342280777</v>
      </c>
      <c r="AL97" s="6">
        <v>6.03809583790065</v>
      </c>
      <c r="AM97" s="7">
        <v>0</v>
      </c>
      <c r="AN97" s="8">
        <v>6.03809583790065</v>
      </c>
      <c r="AP97" s="6">
        <v>5.78646667051283</v>
      </c>
      <c r="AQ97" s="19">
        <v>0.397534690348439</v>
      </c>
      <c r="AR97" s="8">
        <v>6.18400136086127</v>
      </c>
      <c r="AS97">
        <f t="shared" si="17"/>
        <v>0.565136023582883</v>
      </c>
      <c r="AT97" s="6">
        <v>4.07568958609776</v>
      </c>
      <c r="AU97" s="19">
        <v>0.397534690348439</v>
      </c>
      <c r="AV97">
        <v>4.4732242764462</v>
      </c>
      <c r="AW97">
        <f t="shared" si="18"/>
        <v>6.048960459073339</v>
      </c>
      <c r="AX97" s="6">
        <v>6.95639167195514</v>
      </c>
      <c r="AY97" s="7">
        <v>0</v>
      </c>
      <c r="AZ97">
        <v>6.95639167195514</v>
      </c>
      <c r="BB97" s="6">
        <v>6.95639167195514</v>
      </c>
      <c r="BC97" s="7">
        <v>0</v>
      </c>
      <c r="BD97">
        <v>6.95639167195514</v>
      </c>
      <c r="BF97" s="6">
        <v>6.95639167195514</v>
      </c>
      <c r="BG97" s="7">
        <v>0</v>
      </c>
      <c r="BH97">
        <v>6.95639167195514</v>
      </c>
      <c r="BJ97" s="6">
        <v>6.95639167195514</v>
      </c>
      <c r="BK97" s="7">
        <v>0</v>
      </c>
      <c r="BL97">
        <v>6.95639167195514</v>
      </c>
      <c r="BN97" s="6">
        <v>6.95639167195514</v>
      </c>
      <c r="BO97" s="7">
        <v>0</v>
      </c>
      <c r="BP97">
        <v>6.95639167195514</v>
      </c>
      <c r="BR97" s="6">
        <v>0</v>
      </c>
      <c r="BS97" s="7">
        <v>0</v>
      </c>
      <c r="BT97">
        <v>0</v>
      </c>
      <c r="BV97" s="6">
        <v>0</v>
      </c>
      <c r="BW97" s="7">
        <v>0</v>
      </c>
      <c r="BX97">
        <v>0</v>
      </c>
      <c r="BZ97" s="6">
        <v>0</v>
      </c>
      <c r="CA97" s="7">
        <v>0</v>
      </c>
      <c r="CB97">
        <v>0</v>
      </c>
      <c r="CD97" s="6">
        <v>0</v>
      </c>
      <c r="CE97" s="7">
        <v>0</v>
      </c>
      <c r="CF97">
        <v>0</v>
      </c>
      <c r="CH97" s="6">
        <v>0</v>
      </c>
      <c r="CI97" s="7">
        <v>0</v>
      </c>
      <c r="CJ97">
        <v>0</v>
      </c>
      <c r="CL97" s="6">
        <v>0</v>
      </c>
      <c r="CM97" s="7">
        <v>0</v>
      </c>
      <c r="CN97">
        <v>0</v>
      </c>
      <c r="CP97" s="6">
        <v>0</v>
      </c>
      <c r="CQ97" s="7">
        <v>0</v>
      </c>
      <c r="CR97">
        <v>0</v>
      </c>
      <c r="CT97" s="6">
        <v>0</v>
      </c>
      <c r="CU97" s="7">
        <v>0</v>
      </c>
      <c r="CV97">
        <v>0</v>
      </c>
      <c r="CX97" s="6">
        <v>0</v>
      </c>
      <c r="CY97" s="7">
        <v>0</v>
      </c>
      <c r="CZ97">
        <v>0</v>
      </c>
      <c r="DB97" s="6">
        <v>0</v>
      </c>
      <c r="DC97" s="7">
        <v>0</v>
      </c>
      <c r="DD97">
        <v>0</v>
      </c>
      <c r="DF97" s="6">
        <v>0</v>
      </c>
      <c r="DG97" s="7">
        <v>0</v>
      </c>
      <c r="DH97">
        <v>0</v>
      </c>
      <c r="DJ97" s="6">
        <v>0</v>
      </c>
      <c r="DK97" s="7">
        <v>0</v>
      </c>
      <c r="DL97">
        <v>0</v>
      </c>
      <c r="DN97" s="6">
        <v>0</v>
      </c>
      <c r="DO97" s="7">
        <v>0</v>
      </c>
      <c r="DP97">
        <v>0</v>
      </c>
      <c r="DR97" s="6">
        <v>0</v>
      </c>
      <c r="DS97" s="7">
        <v>0</v>
      </c>
      <c r="DT97">
        <v>0</v>
      </c>
      <c r="DV97" s="6">
        <v>0</v>
      </c>
      <c r="DW97" s="7">
        <v>0</v>
      </c>
      <c r="DX97">
        <v>0</v>
      </c>
      <c r="DZ97" s="6">
        <v>0</v>
      </c>
      <c r="EA97" s="7">
        <v>0</v>
      </c>
      <c r="EB97">
        <v>0</v>
      </c>
      <c r="ED97" s="6">
        <v>0</v>
      </c>
      <c r="EE97" s="7">
        <v>0</v>
      </c>
      <c r="EF97">
        <v>0</v>
      </c>
      <c r="EH97" s="6">
        <v>0</v>
      </c>
      <c r="EI97" s="7">
        <v>0</v>
      </c>
      <c r="EJ97">
        <v>0</v>
      </c>
      <c r="EL97" s="6">
        <v>0</v>
      </c>
      <c r="EM97" s="7">
        <v>0</v>
      </c>
      <c r="EN97">
        <v>0</v>
      </c>
      <c r="EP97" s="6">
        <v>0</v>
      </c>
      <c r="EQ97" s="7">
        <v>0</v>
      </c>
      <c r="ER97">
        <v>0</v>
      </c>
      <c r="ET97" s="6">
        <v>0</v>
      </c>
      <c r="EU97" s="7">
        <v>0</v>
      </c>
      <c r="EV97">
        <v>0</v>
      </c>
      <c r="EX97" s="6">
        <v>0</v>
      </c>
      <c r="EY97" s="7">
        <v>0</v>
      </c>
      <c r="EZ97">
        <v>0</v>
      </c>
    </row>
    <row r="98" spans="1:156" ht="15" thickBot="1" thickTop="1">
      <c r="A98" s="5">
        <v>96</v>
      </c>
      <c r="B98" s="6">
        <v>13.4081294079412</v>
      </c>
      <c r="C98" s="7">
        <v>0</v>
      </c>
      <c r="D98">
        <v>13.4081294079412</v>
      </c>
      <c r="F98" s="6">
        <v>13.4081294079412</v>
      </c>
      <c r="G98" s="7">
        <v>0</v>
      </c>
      <c r="H98">
        <v>13.4081294079412</v>
      </c>
      <c r="J98" s="6">
        <v>9.37426646379936</v>
      </c>
      <c r="K98" s="20">
        <v>7.9495805986985</v>
      </c>
      <c r="L98" s="8">
        <v>17.3238470624979</v>
      </c>
      <c r="M98" s="8">
        <f t="shared" si="9"/>
        <v>4.281212183753623</v>
      </c>
      <c r="N98" s="6">
        <v>9.22459389751568</v>
      </c>
      <c r="O98" s="20">
        <v>4.936625751416</v>
      </c>
      <c r="P98" s="8">
        <v>14.1612196489317</v>
      </c>
      <c r="Q98" s="8">
        <f t="shared" si="10"/>
        <v>0.4664571231735208</v>
      </c>
      <c r="R98" s="6">
        <v>6.99989516808953</v>
      </c>
      <c r="S98" s="20">
        <v>1.97007630430051</v>
      </c>
      <c r="T98" s="8">
        <v>8.96997147239004</v>
      </c>
      <c r="U98" s="8">
        <f t="shared" si="11"/>
        <v>1.5966527585527797</v>
      </c>
      <c r="V98" s="6">
        <v>7.08445362070204</v>
      </c>
      <c r="W98" s="20">
        <v>2.47185517029621</v>
      </c>
      <c r="X98" s="8">
        <v>9.55630879099825</v>
      </c>
      <c r="Y98">
        <f t="shared" si="12"/>
        <v>0.3389491826519315</v>
      </c>
      <c r="Z98" s="6">
        <v>6.72596923431954</v>
      </c>
      <c r="AA98" s="20">
        <v>1.71270984072147</v>
      </c>
      <c r="AB98" s="8">
        <v>8.43867907504101</v>
      </c>
      <c r="AC98">
        <f t="shared" si="13"/>
        <v>0.012458651682263192</v>
      </c>
      <c r="AD98" s="6">
        <v>6.78958155108747</v>
      </c>
      <c r="AE98" s="20">
        <v>1.53628302535647</v>
      </c>
      <c r="AF98" s="8">
        <v>8.32586457644394</v>
      </c>
      <c r="AG98">
        <f t="shared" si="14"/>
        <v>0.24737376088804497</v>
      </c>
      <c r="AH98" s="6">
        <v>6.10509653126337</v>
      </c>
      <c r="AI98" s="20">
        <v>0.565810809331448</v>
      </c>
      <c r="AJ98" s="8">
        <v>6.67090734059481</v>
      </c>
      <c r="AK98">
        <f t="shared" si="15"/>
        <v>0.5628515787147397</v>
      </c>
      <c r="AL98" s="6">
        <v>6.21914833689104</v>
      </c>
      <c r="AM98" s="18">
        <v>1.06252784591464</v>
      </c>
      <c r="AN98" s="8">
        <v>7.28167618280567</v>
      </c>
      <c r="AO98">
        <f t="shared" si="16"/>
        <v>0.00641217566969109</v>
      </c>
      <c r="AP98" s="6">
        <v>6.11348417017629</v>
      </c>
      <c r="AQ98" s="21">
        <v>1.36890331693994</v>
      </c>
      <c r="AR98" s="8">
        <v>7.48238748711623</v>
      </c>
      <c r="AS98">
        <f t="shared" si="17"/>
        <v>0.29880526566224</v>
      </c>
      <c r="AT98" s="6">
        <v>7.50977500432694</v>
      </c>
      <c r="AU98" s="21">
        <v>0.41201161210287</v>
      </c>
      <c r="AV98">
        <v>7.9217866164298</v>
      </c>
      <c r="AW98">
        <f t="shared" si="18"/>
        <v>0.9783166152978905</v>
      </c>
      <c r="AX98" s="6">
        <v>6.59147917027245</v>
      </c>
      <c r="AY98" s="7">
        <v>0</v>
      </c>
      <c r="AZ98">
        <v>6.59147917027245</v>
      </c>
      <c r="BB98" s="6">
        <v>0</v>
      </c>
      <c r="BC98" s="7">
        <v>0</v>
      </c>
      <c r="BD98">
        <v>0</v>
      </c>
      <c r="BF98" s="6">
        <v>0</v>
      </c>
      <c r="BG98" s="7">
        <v>0</v>
      </c>
      <c r="BH98">
        <v>0</v>
      </c>
      <c r="BJ98" s="6">
        <v>0</v>
      </c>
      <c r="BK98" s="7">
        <v>0</v>
      </c>
      <c r="BL98">
        <v>0</v>
      </c>
      <c r="BN98" s="6">
        <v>0</v>
      </c>
      <c r="BO98" s="7">
        <v>0</v>
      </c>
      <c r="BP98">
        <v>0</v>
      </c>
      <c r="BR98" s="6">
        <v>0</v>
      </c>
      <c r="BS98" s="7">
        <v>0</v>
      </c>
      <c r="BT98">
        <v>0</v>
      </c>
      <c r="BV98" s="6">
        <v>0</v>
      </c>
      <c r="BW98" s="7">
        <v>0</v>
      </c>
      <c r="BX98">
        <v>0</v>
      </c>
      <c r="BZ98" s="6">
        <v>0</v>
      </c>
      <c r="CA98" s="7">
        <v>0</v>
      </c>
      <c r="CB98">
        <v>0</v>
      </c>
      <c r="CD98" s="6">
        <v>0</v>
      </c>
      <c r="CE98" s="7">
        <v>0</v>
      </c>
      <c r="CF98">
        <v>0</v>
      </c>
      <c r="CH98" s="6">
        <v>0</v>
      </c>
      <c r="CI98" s="7">
        <v>0</v>
      </c>
      <c r="CJ98">
        <v>0</v>
      </c>
      <c r="CL98" s="6">
        <v>0</v>
      </c>
      <c r="CM98" s="7">
        <v>0</v>
      </c>
      <c r="CN98">
        <v>0</v>
      </c>
      <c r="CP98" s="6">
        <v>0</v>
      </c>
      <c r="CQ98" s="7">
        <v>0</v>
      </c>
      <c r="CR98">
        <v>0</v>
      </c>
      <c r="CT98" s="6">
        <v>0</v>
      </c>
      <c r="CU98" s="7">
        <v>0</v>
      </c>
      <c r="CV98">
        <v>0</v>
      </c>
      <c r="CX98" s="6">
        <v>0</v>
      </c>
      <c r="CY98" s="7">
        <v>0</v>
      </c>
      <c r="CZ98">
        <v>0</v>
      </c>
      <c r="DB98" s="6">
        <v>0</v>
      </c>
      <c r="DC98" s="7">
        <v>0</v>
      </c>
      <c r="DD98">
        <v>0</v>
      </c>
      <c r="DF98" s="6">
        <v>0</v>
      </c>
      <c r="DG98" s="7">
        <v>0</v>
      </c>
      <c r="DH98">
        <v>0</v>
      </c>
      <c r="DJ98" s="6">
        <v>0</v>
      </c>
      <c r="DK98" s="7">
        <v>0</v>
      </c>
      <c r="DL98">
        <v>0</v>
      </c>
      <c r="DN98" s="6">
        <v>0</v>
      </c>
      <c r="DO98" s="7">
        <v>0</v>
      </c>
      <c r="DP98">
        <v>0</v>
      </c>
      <c r="DR98" s="6">
        <v>0</v>
      </c>
      <c r="DS98" s="7">
        <v>0</v>
      </c>
      <c r="DT98">
        <v>0</v>
      </c>
      <c r="DV98" s="6">
        <v>0</v>
      </c>
      <c r="DW98" s="7">
        <v>0</v>
      </c>
      <c r="DX98">
        <v>0</v>
      </c>
      <c r="DZ98" s="6">
        <v>0</v>
      </c>
      <c r="EA98" s="7">
        <v>0</v>
      </c>
      <c r="EB98">
        <v>0</v>
      </c>
      <c r="ED98" s="6">
        <v>0</v>
      </c>
      <c r="EE98" s="7">
        <v>0</v>
      </c>
      <c r="EF98">
        <v>0</v>
      </c>
      <c r="EH98" s="6">
        <v>0</v>
      </c>
      <c r="EI98" s="7">
        <v>0</v>
      </c>
      <c r="EJ98">
        <v>0</v>
      </c>
      <c r="EL98" s="6">
        <v>0</v>
      </c>
      <c r="EM98" s="7">
        <v>0</v>
      </c>
      <c r="EN98">
        <v>0</v>
      </c>
      <c r="EP98" s="6">
        <v>0</v>
      </c>
      <c r="EQ98" s="7">
        <v>0</v>
      </c>
      <c r="ER98">
        <v>0</v>
      </c>
      <c r="ET98" s="6">
        <v>0</v>
      </c>
      <c r="EU98" s="7">
        <v>0</v>
      </c>
      <c r="EV98">
        <v>0</v>
      </c>
      <c r="EX98" s="6">
        <v>0</v>
      </c>
      <c r="EY98" s="7">
        <v>0</v>
      </c>
      <c r="EZ98">
        <v>0</v>
      </c>
    </row>
    <row r="99" spans="1:156" ht="15" thickBot="1" thickTop="1">
      <c r="A99" s="5">
        <v>97</v>
      </c>
      <c r="B99" s="6">
        <v>13.4081294079412</v>
      </c>
      <c r="C99" s="7">
        <v>0</v>
      </c>
      <c r="D99">
        <v>13.4081294079412</v>
      </c>
      <c r="F99" s="6">
        <v>12.5222235024392</v>
      </c>
      <c r="G99" s="18">
        <v>6.8441696670027</v>
      </c>
      <c r="H99">
        <v>19.3663931694419</v>
      </c>
      <c r="I99">
        <f>POWER((H99-$H$109),2)</f>
        <v>3.49247559670448</v>
      </c>
      <c r="J99" s="6">
        <v>10.9068289444764</v>
      </c>
      <c r="K99" s="20">
        <v>6.9498606716096</v>
      </c>
      <c r="L99" s="8">
        <v>17.856689616086</v>
      </c>
      <c r="M99" s="8">
        <f t="shared" si="9"/>
        <v>2.3601146907985204</v>
      </c>
      <c r="N99" s="6">
        <v>8.57741540493218</v>
      </c>
      <c r="O99" s="20">
        <v>4.05015649766173</v>
      </c>
      <c r="P99" s="8">
        <v>12.6275719025939</v>
      </c>
      <c r="Q99" s="8">
        <f t="shared" si="10"/>
        <v>0.7236412908178113</v>
      </c>
      <c r="R99" s="6">
        <v>7.52650375490006</v>
      </c>
      <c r="S99" s="20">
        <v>2.19341690660289</v>
      </c>
      <c r="T99" s="8">
        <v>9.71992066150296</v>
      </c>
      <c r="U99" s="8">
        <f t="shared" si="11"/>
        <v>0.26382406579900075</v>
      </c>
      <c r="V99" s="6">
        <v>6.2684500633909</v>
      </c>
      <c r="W99" s="20">
        <v>1.45959694701077</v>
      </c>
      <c r="X99" s="8">
        <v>7.72804701040168</v>
      </c>
      <c r="Y99">
        <f t="shared" si="12"/>
        <v>1.5526863499467578</v>
      </c>
      <c r="Z99" s="6">
        <v>5.30562143035715</v>
      </c>
      <c r="AA99" s="20">
        <v>0.918906500548395</v>
      </c>
      <c r="AB99" s="8">
        <v>6.22452793090554</v>
      </c>
      <c r="AC99">
        <f t="shared" si="13"/>
        <v>4.420644232815939</v>
      </c>
      <c r="AD99" s="6">
        <v>6.71867187650241</v>
      </c>
      <c r="AE99" s="20">
        <v>0.385431201132857</v>
      </c>
      <c r="AF99" s="8">
        <v>7.10410307763527</v>
      </c>
      <c r="AG99">
        <f t="shared" si="14"/>
        <v>0.5247476401253357</v>
      </c>
      <c r="AH99" s="6">
        <v>9.65739375204327</v>
      </c>
      <c r="AI99" s="20">
        <v>2.57020447753807</v>
      </c>
      <c r="AJ99" s="8">
        <v>12.2275982295813</v>
      </c>
      <c r="AK99">
        <f t="shared" si="15"/>
        <v>23.102024468887123</v>
      </c>
      <c r="AL99" s="6">
        <v>11</v>
      </c>
      <c r="AM99" s="7">
        <v>0</v>
      </c>
      <c r="AN99" s="8">
        <v>11</v>
      </c>
      <c r="AP99" s="6">
        <v>11.5959541883016</v>
      </c>
      <c r="AQ99" s="7">
        <v>0</v>
      </c>
      <c r="AR99" s="8">
        <v>11.5959541883016</v>
      </c>
      <c r="AT99" s="6">
        <v>11.5959541883016</v>
      </c>
      <c r="AU99" s="7">
        <v>0</v>
      </c>
      <c r="AV99">
        <v>11.5959541883016</v>
      </c>
      <c r="AX99" s="6">
        <v>4.22656666858975</v>
      </c>
      <c r="AY99" s="7">
        <v>0</v>
      </c>
      <c r="AZ99">
        <v>4.22656666858975</v>
      </c>
      <c r="BB99" s="6">
        <v>0</v>
      </c>
      <c r="BC99" s="7">
        <v>0</v>
      </c>
      <c r="BD99">
        <v>0</v>
      </c>
      <c r="BF99" s="6">
        <v>0</v>
      </c>
      <c r="BG99" s="7">
        <v>0</v>
      </c>
      <c r="BH99">
        <v>0</v>
      </c>
      <c r="BJ99" s="6">
        <v>0</v>
      </c>
      <c r="BK99" s="7">
        <v>0</v>
      </c>
      <c r="BL99">
        <v>0</v>
      </c>
      <c r="BN99" s="6">
        <v>0</v>
      </c>
      <c r="BO99" s="7">
        <v>0</v>
      </c>
      <c r="BP99">
        <v>0</v>
      </c>
      <c r="BR99" s="6">
        <v>0</v>
      </c>
      <c r="BS99" s="7">
        <v>0</v>
      </c>
      <c r="BT99">
        <v>0</v>
      </c>
      <c r="BV99" s="6">
        <v>0</v>
      </c>
      <c r="BW99" s="7">
        <v>0</v>
      </c>
      <c r="BX99">
        <v>0</v>
      </c>
      <c r="BZ99" s="6">
        <v>0</v>
      </c>
      <c r="CA99" s="7">
        <v>0</v>
      </c>
      <c r="CB99">
        <v>0</v>
      </c>
      <c r="CD99" s="6">
        <v>0</v>
      </c>
      <c r="CE99" s="7">
        <v>0</v>
      </c>
      <c r="CF99">
        <v>0</v>
      </c>
      <c r="CH99" s="6">
        <v>0</v>
      </c>
      <c r="CI99" s="7">
        <v>0</v>
      </c>
      <c r="CJ99">
        <v>0</v>
      </c>
      <c r="CL99" s="6">
        <v>0</v>
      </c>
      <c r="CM99" s="7">
        <v>0</v>
      </c>
      <c r="CN99">
        <v>0</v>
      </c>
      <c r="CP99" s="6">
        <v>0</v>
      </c>
      <c r="CQ99" s="7">
        <v>0</v>
      </c>
      <c r="CR99">
        <v>0</v>
      </c>
      <c r="CT99" s="6">
        <v>0</v>
      </c>
      <c r="CU99" s="7">
        <v>0</v>
      </c>
      <c r="CV99">
        <v>0</v>
      </c>
      <c r="CX99" s="6">
        <v>0</v>
      </c>
      <c r="CY99" s="7">
        <v>0</v>
      </c>
      <c r="CZ99">
        <v>0</v>
      </c>
      <c r="DB99" s="6">
        <v>0</v>
      </c>
      <c r="DC99" s="7">
        <v>0</v>
      </c>
      <c r="DD99">
        <v>0</v>
      </c>
      <c r="DF99" s="6">
        <v>0</v>
      </c>
      <c r="DG99" s="7">
        <v>0</v>
      </c>
      <c r="DH99">
        <v>0</v>
      </c>
      <c r="DJ99" s="6">
        <v>0</v>
      </c>
      <c r="DK99" s="7">
        <v>0</v>
      </c>
      <c r="DL99">
        <v>0</v>
      </c>
      <c r="DN99" s="6">
        <v>0</v>
      </c>
      <c r="DO99" s="7">
        <v>0</v>
      </c>
      <c r="DP99">
        <v>0</v>
      </c>
      <c r="DR99" s="6">
        <v>0</v>
      </c>
      <c r="DS99" s="7">
        <v>0</v>
      </c>
      <c r="DT99">
        <v>0</v>
      </c>
      <c r="DV99" s="6">
        <v>0</v>
      </c>
      <c r="DW99" s="7">
        <v>0</v>
      </c>
      <c r="DX99">
        <v>0</v>
      </c>
      <c r="DZ99" s="6">
        <v>0</v>
      </c>
      <c r="EA99" s="7">
        <v>0</v>
      </c>
      <c r="EB99">
        <v>0</v>
      </c>
      <c r="ED99" s="6">
        <v>0</v>
      </c>
      <c r="EE99" s="7">
        <v>0</v>
      </c>
      <c r="EF99">
        <v>0</v>
      </c>
      <c r="EH99" s="6">
        <v>0</v>
      </c>
      <c r="EI99" s="7">
        <v>0</v>
      </c>
      <c r="EJ99">
        <v>0</v>
      </c>
      <c r="EL99" s="6">
        <v>0</v>
      </c>
      <c r="EM99" s="7">
        <v>0</v>
      </c>
      <c r="EN99">
        <v>0</v>
      </c>
      <c r="EP99" s="6">
        <v>0</v>
      </c>
      <c r="EQ99" s="7">
        <v>0</v>
      </c>
      <c r="ER99">
        <v>0</v>
      </c>
      <c r="ET99" s="6">
        <v>0</v>
      </c>
      <c r="EU99" s="7">
        <v>0</v>
      </c>
      <c r="EV99">
        <v>0</v>
      </c>
      <c r="EX99" s="6">
        <v>0</v>
      </c>
      <c r="EY99" s="7">
        <v>0</v>
      </c>
      <c r="EZ99">
        <v>0</v>
      </c>
    </row>
    <row r="100" spans="1:156" ht="15" thickBot="1" thickTop="1">
      <c r="A100" s="5">
        <v>98</v>
      </c>
      <c r="B100" s="6">
        <v>13.4081294079412</v>
      </c>
      <c r="C100" s="7">
        <v>0</v>
      </c>
      <c r="D100">
        <v>13.4081294079412</v>
      </c>
      <c r="F100" s="6">
        <v>13.4081294079412</v>
      </c>
      <c r="G100" s="7">
        <v>0</v>
      </c>
      <c r="H100">
        <v>13.4081294079412</v>
      </c>
      <c r="J100" s="6">
        <v>11.3651060992662</v>
      </c>
      <c r="K100" s="20">
        <v>8.34056603138287</v>
      </c>
      <c r="L100" s="8">
        <v>19.705672130649</v>
      </c>
      <c r="M100" s="8">
        <f t="shared" si="9"/>
        <v>0.09779131965150419</v>
      </c>
      <c r="N100" s="6">
        <v>8.88431245988148</v>
      </c>
      <c r="O100" s="20">
        <v>4.54097724910455</v>
      </c>
      <c r="P100" s="8">
        <v>13.425289708986</v>
      </c>
      <c r="Q100" s="8">
        <f t="shared" si="10"/>
        <v>0.002804049464010787</v>
      </c>
      <c r="R100" s="6">
        <v>7.49859519823757</v>
      </c>
      <c r="S100" s="20">
        <v>2.2810489965228</v>
      </c>
      <c r="T100" s="8">
        <v>9.77964419476037</v>
      </c>
      <c r="U100" s="8">
        <f t="shared" si="11"/>
        <v>0.20603840564613418</v>
      </c>
      <c r="V100" s="6">
        <v>6.31415002968359</v>
      </c>
      <c r="W100" s="20">
        <v>1.34831663192202</v>
      </c>
      <c r="X100" s="8">
        <v>7.66246666160561</v>
      </c>
      <c r="Y100">
        <f t="shared" si="12"/>
        <v>1.7204223270271148</v>
      </c>
      <c r="Z100" s="6">
        <v>6.61410546570469</v>
      </c>
      <c r="AA100" s="20">
        <v>0.914695544798735</v>
      </c>
      <c r="AB100" s="8">
        <v>7.52880101050342</v>
      </c>
      <c r="AC100">
        <f t="shared" si="13"/>
        <v>0.6372186031384104</v>
      </c>
      <c r="AD100" s="6">
        <v>6.4695523800072</v>
      </c>
      <c r="AE100" s="20">
        <v>0.41626076802915</v>
      </c>
      <c r="AF100" s="8">
        <v>6.88581314803635</v>
      </c>
      <c r="AG100">
        <f t="shared" si="14"/>
        <v>0.8886542571851328</v>
      </c>
      <c r="AH100" s="6">
        <v>6.0876422560881</v>
      </c>
      <c r="AI100" s="20">
        <v>0.428532382566918</v>
      </c>
      <c r="AJ100" s="8">
        <v>6.51617463865502</v>
      </c>
      <c r="AK100">
        <f t="shared" si="15"/>
        <v>0.8189653636428478</v>
      </c>
      <c r="AL100" s="6">
        <v>5.89636614760617</v>
      </c>
      <c r="AM100" s="19">
        <v>0.118614675182954</v>
      </c>
      <c r="AN100" s="8">
        <v>6.01498082278913</v>
      </c>
      <c r="AO100">
        <f t="shared" si="16"/>
        <v>1.8137932625594106</v>
      </c>
      <c r="AP100" s="6">
        <v>5.59147917027245</v>
      </c>
      <c r="AQ100" s="19">
        <v>0.337610847887381</v>
      </c>
      <c r="AR100" s="8">
        <v>5.92909001815983</v>
      </c>
      <c r="AS100">
        <f t="shared" si="17"/>
        <v>1.0133777194910463</v>
      </c>
      <c r="AT100" s="6">
        <v>5.59147917027245</v>
      </c>
      <c r="AU100" s="18">
        <v>0.214957045598092</v>
      </c>
      <c r="AV100">
        <v>5.80643621587054</v>
      </c>
      <c r="AW100">
        <f t="shared" si="18"/>
        <v>1.2684424637860117</v>
      </c>
      <c r="AX100" s="6">
        <v>5.59147917027245</v>
      </c>
      <c r="AY100" s="18">
        <v>0.214957045598092</v>
      </c>
      <c r="AZ100">
        <v>5.80643621587054</v>
      </c>
      <c r="BA100">
        <f>POWER((AZ100-$AZ$109),2)</f>
        <v>1.1199422311194203</v>
      </c>
      <c r="BB100" s="6">
        <v>5.59147917027245</v>
      </c>
      <c r="BC100" s="18">
        <v>0.214957045598092</v>
      </c>
      <c r="BD100">
        <v>5.80643621587054</v>
      </c>
      <c r="BE100">
        <f>POWER((BD100-$BD$109),2)</f>
        <v>2.353129678133883</v>
      </c>
      <c r="BF100" s="6">
        <v>6.98145417075322</v>
      </c>
      <c r="BG100" s="7">
        <v>0</v>
      </c>
      <c r="BH100">
        <v>6.98145417075322</v>
      </c>
      <c r="BJ100" s="6">
        <v>6.98145417075322</v>
      </c>
      <c r="BK100" s="7">
        <v>0</v>
      </c>
      <c r="BL100">
        <v>6.98145417075322</v>
      </c>
      <c r="BN100" s="6">
        <v>6.98145417075322</v>
      </c>
      <c r="BO100" s="7">
        <v>0</v>
      </c>
      <c r="BP100">
        <v>6.98145417075322</v>
      </c>
      <c r="BR100" s="6">
        <v>6.98145417075322</v>
      </c>
      <c r="BS100" s="7">
        <v>0</v>
      </c>
      <c r="BT100">
        <v>6.98145417075322</v>
      </c>
      <c r="BV100" s="6">
        <v>6.98145417075322</v>
      </c>
      <c r="BW100" s="7">
        <v>0</v>
      </c>
      <c r="BX100">
        <v>6.98145417075322</v>
      </c>
      <c r="BZ100" s="6">
        <v>6.98145417075322</v>
      </c>
      <c r="CA100" s="7">
        <v>0</v>
      </c>
      <c r="CB100">
        <v>6.98145417075322</v>
      </c>
      <c r="CD100" s="6">
        <v>6.98145417075322</v>
      </c>
      <c r="CE100" s="7">
        <v>0</v>
      </c>
      <c r="CF100">
        <v>6.98145417075322</v>
      </c>
      <c r="CH100" s="6">
        <v>6.98145417075322</v>
      </c>
      <c r="CI100" s="7">
        <v>0</v>
      </c>
      <c r="CJ100">
        <v>6.98145417075322</v>
      </c>
      <c r="CL100" s="6">
        <v>6.98145417075322</v>
      </c>
      <c r="CM100" s="7">
        <v>0</v>
      </c>
      <c r="CN100">
        <v>6.98145417075322</v>
      </c>
      <c r="CP100" s="6">
        <v>6.98145417075322</v>
      </c>
      <c r="CQ100" s="7">
        <v>0</v>
      </c>
      <c r="CR100">
        <v>6.98145417075322</v>
      </c>
      <c r="CT100" s="6">
        <v>6.98145417075322</v>
      </c>
      <c r="CU100" s="7">
        <v>0</v>
      </c>
      <c r="CV100">
        <v>6.98145417075322</v>
      </c>
      <c r="CX100" s="6">
        <v>6.98145417075322</v>
      </c>
      <c r="CY100" s="7">
        <v>0</v>
      </c>
      <c r="CZ100">
        <v>6.98145417075322</v>
      </c>
      <c r="DB100" s="6">
        <v>6.98145417075322</v>
      </c>
      <c r="DC100" s="7">
        <v>0</v>
      </c>
      <c r="DD100">
        <v>6.98145417075322</v>
      </c>
      <c r="DF100" s="6">
        <v>6.98145417075322</v>
      </c>
      <c r="DG100" s="7">
        <v>0</v>
      </c>
      <c r="DH100">
        <v>6.98145417075322</v>
      </c>
      <c r="DJ100" s="6">
        <v>6.98145417075322</v>
      </c>
      <c r="DK100" s="7">
        <v>0</v>
      </c>
      <c r="DL100">
        <v>6.98145417075322</v>
      </c>
      <c r="DN100" s="6">
        <v>6.98145417075322</v>
      </c>
      <c r="DO100" s="7">
        <v>0</v>
      </c>
      <c r="DP100">
        <v>6.98145417075322</v>
      </c>
      <c r="DR100" s="6">
        <v>6.98145417075322</v>
      </c>
      <c r="DS100" s="7">
        <v>0</v>
      </c>
      <c r="DT100">
        <v>6.98145417075322</v>
      </c>
      <c r="DV100" s="6">
        <v>0</v>
      </c>
      <c r="DW100" s="7">
        <v>0</v>
      </c>
      <c r="DX100">
        <v>0</v>
      </c>
      <c r="DZ100" s="6">
        <v>0</v>
      </c>
      <c r="EA100" s="7">
        <v>0</v>
      </c>
      <c r="EB100">
        <v>0</v>
      </c>
      <c r="ED100" s="6">
        <v>0</v>
      </c>
      <c r="EE100" s="7">
        <v>0</v>
      </c>
      <c r="EF100">
        <v>0</v>
      </c>
      <c r="EH100" s="6">
        <v>0</v>
      </c>
      <c r="EI100" s="7">
        <v>0</v>
      </c>
      <c r="EJ100">
        <v>0</v>
      </c>
      <c r="EL100" s="6">
        <v>0</v>
      </c>
      <c r="EM100" s="7">
        <v>0</v>
      </c>
      <c r="EN100">
        <v>0</v>
      </c>
      <c r="EP100" s="6">
        <v>0</v>
      </c>
      <c r="EQ100" s="7">
        <v>0</v>
      </c>
      <c r="ER100">
        <v>0</v>
      </c>
      <c r="ET100" s="6">
        <v>0</v>
      </c>
      <c r="EU100" s="7">
        <v>0</v>
      </c>
      <c r="EV100">
        <v>0</v>
      </c>
      <c r="EX100" s="6">
        <v>0</v>
      </c>
      <c r="EY100" s="7">
        <v>0</v>
      </c>
      <c r="EZ100">
        <v>0</v>
      </c>
    </row>
    <row r="101" spans="1:156" ht="15" thickTop="1">
      <c r="A101" s="5">
        <v>99</v>
      </c>
      <c r="B101" s="6">
        <v>13.4081294079412</v>
      </c>
      <c r="C101" s="7">
        <v>0</v>
      </c>
      <c r="D101">
        <v>13.4081294079412</v>
      </c>
      <c r="F101" s="6">
        <v>13.4081294079412</v>
      </c>
      <c r="G101" s="7">
        <v>0</v>
      </c>
      <c r="H101">
        <v>13.4081294079412</v>
      </c>
      <c r="J101" s="6">
        <v>10.6439874504615</v>
      </c>
      <c r="K101" s="20">
        <v>7.41191805438325</v>
      </c>
      <c r="L101" s="8">
        <v>18.0559055048448</v>
      </c>
      <c r="M101" s="8">
        <f t="shared" si="9"/>
        <v>1.7877042776436713</v>
      </c>
      <c r="N101" s="6">
        <v>9.85633416796183</v>
      </c>
      <c r="O101" s="20">
        <v>5.52125971306344</v>
      </c>
      <c r="P101" s="8">
        <v>15.3775938810253</v>
      </c>
      <c r="Q101" s="8">
        <f t="shared" si="10"/>
        <v>3.607533825392935</v>
      </c>
      <c r="R101" s="6">
        <v>8.02109746601299</v>
      </c>
      <c r="S101" s="20">
        <v>2.5479885648935</v>
      </c>
      <c r="T101" s="8">
        <v>10.5690860309065</v>
      </c>
      <c r="U101" s="8">
        <f t="shared" si="11"/>
        <v>0.11257856939907977</v>
      </c>
      <c r="V101" s="6">
        <v>8.0508390570327</v>
      </c>
      <c r="W101" s="20">
        <v>1.02533706043386</v>
      </c>
      <c r="X101" s="8">
        <v>9.07617611746656</v>
      </c>
      <c r="Y101">
        <f t="shared" si="12"/>
        <v>0.010416396734104737</v>
      </c>
      <c r="Z101" s="6">
        <v>7.98046224051968</v>
      </c>
      <c r="AA101" s="20">
        <v>1.08179409268512</v>
      </c>
      <c r="AB101" s="8">
        <v>9.0622563332048</v>
      </c>
      <c r="AC101">
        <f t="shared" si="13"/>
        <v>0.54051255345011</v>
      </c>
      <c r="AD101" s="6">
        <v>5.63914812695914</v>
      </c>
      <c r="AE101" s="20">
        <v>0.864550864006657</v>
      </c>
      <c r="AF101" s="8">
        <v>6.5036989909658</v>
      </c>
      <c r="AG101">
        <f t="shared" si="14"/>
        <v>1.7550917496981069</v>
      </c>
      <c r="AH101" s="6">
        <v>6.6730996546007</v>
      </c>
      <c r="AI101" s="20">
        <v>0.638709210304107</v>
      </c>
      <c r="AJ101" s="8">
        <v>7.31180886490481</v>
      </c>
      <c r="AK101">
        <f t="shared" si="15"/>
        <v>0.011953666597726694</v>
      </c>
      <c r="AL101" s="6">
        <v>6.6730996546007</v>
      </c>
      <c r="AM101" s="20">
        <v>0.17480724358307</v>
      </c>
      <c r="AN101" s="8">
        <v>6.84790689818377</v>
      </c>
      <c r="AO101">
        <f t="shared" si="16"/>
        <v>0.26403704001565914</v>
      </c>
      <c r="AP101" s="6">
        <v>6.6730996546007</v>
      </c>
      <c r="AQ101" s="20">
        <v>0.17480724358307</v>
      </c>
      <c r="AR101" s="8">
        <v>6.84790689818377</v>
      </c>
      <c r="AS101">
        <f t="shared" si="17"/>
        <v>0.0077175799266067996</v>
      </c>
      <c r="AT101" s="6">
        <v>6.70476250456732</v>
      </c>
      <c r="AU101" s="7">
        <v>0</v>
      </c>
      <c r="AV101">
        <v>6.70476250456732</v>
      </c>
      <c r="AX101" s="6">
        <v>6.70476250456732</v>
      </c>
      <c r="AY101" s="7">
        <v>0</v>
      </c>
      <c r="AZ101">
        <v>6.70476250456732</v>
      </c>
      <c r="BB101" s="6">
        <v>6.70476250456732</v>
      </c>
      <c r="BC101" s="7">
        <v>0</v>
      </c>
      <c r="BD101">
        <v>6.70476250456732</v>
      </c>
      <c r="BF101" s="6">
        <v>0</v>
      </c>
      <c r="BG101" s="7">
        <v>0</v>
      </c>
      <c r="BH101">
        <v>0</v>
      </c>
      <c r="BJ101" s="6">
        <v>0</v>
      </c>
      <c r="BK101" s="7">
        <v>0</v>
      </c>
      <c r="BL101">
        <v>0</v>
      </c>
      <c r="BN101" s="6">
        <v>0</v>
      </c>
      <c r="BO101" s="7">
        <v>0</v>
      </c>
      <c r="BP101">
        <v>0</v>
      </c>
      <c r="BR101" s="6">
        <v>0</v>
      </c>
      <c r="BS101" s="7">
        <v>0</v>
      </c>
      <c r="BT101">
        <v>0</v>
      </c>
      <c r="BV101" s="6">
        <v>0</v>
      </c>
      <c r="BW101" s="7">
        <v>0</v>
      </c>
      <c r="BX101">
        <v>0</v>
      </c>
      <c r="BZ101" s="6">
        <v>0</v>
      </c>
      <c r="CA101" s="7">
        <v>0</v>
      </c>
      <c r="CB101">
        <v>0</v>
      </c>
      <c r="CD101" s="6">
        <v>0</v>
      </c>
      <c r="CE101" s="7">
        <v>0</v>
      </c>
      <c r="CF101">
        <v>0</v>
      </c>
      <c r="CH101" s="6">
        <v>0</v>
      </c>
      <c r="CI101" s="7">
        <v>0</v>
      </c>
      <c r="CJ101">
        <v>0</v>
      </c>
      <c r="CL101" s="6">
        <v>0</v>
      </c>
      <c r="CM101" s="7">
        <v>0</v>
      </c>
      <c r="CN101">
        <v>0</v>
      </c>
      <c r="CP101" s="6">
        <v>0</v>
      </c>
      <c r="CQ101" s="7">
        <v>0</v>
      </c>
      <c r="CR101">
        <v>0</v>
      </c>
      <c r="CT101" s="6">
        <v>0</v>
      </c>
      <c r="CU101" s="7">
        <v>0</v>
      </c>
      <c r="CV101">
        <v>0</v>
      </c>
      <c r="CX101" s="6">
        <v>0</v>
      </c>
      <c r="CY101" s="7">
        <v>0</v>
      </c>
      <c r="CZ101">
        <v>0</v>
      </c>
      <c r="DB101" s="6">
        <v>0</v>
      </c>
      <c r="DC101" s="7">
        <v>0</v>
      </c>
      <c r="DD101">
        <v>0</v>
      </c>
      <c r="DF101" s="6">
        <v>0</v>
      </c>
      <c r="DG101" s="7">
        <v>0</v>
      </c>
      <c r="DH101">
        <v>0</v>
      </c>
      <c r="DJ101" s="6">
        <v>0</v>
      </c>
      <c r="DK101" s="7">
        <v>0</v>
      </c>
      <c r="DL101">
        <v>0</v>
      </c>
      <c r="DN101" s="6">
        <v>0</v>
      </c>
      <c r="DO101" s="7">
        <v>0</v>
      </c>
      <c r="DP101">
        <v>0</v>
      </c>
      <c r="DR101" s="6">
        <v>0</v>
      </c>
      <c r="DS101" s="7">
        <v>0</v>
      </c>
      <c r="DT101">
        <v>0</v>
      </c>
      <c r="DV101" s="6">
        <v>0</v>
      </c>
      <c r="DW101" s="7">
        <v>0</v>
      </c>
      <c r="DX101">
        <v>0</v>
      </c>
      <c r="DZ101" s="6">
        <v>0</v>
      </c>
      <c r="EA101" s="7">
        <v>0</v>
      </c>
      <c r="EB101">
        <v>0</v>
      </c>
      <c r="ED101" s="6">
        <v>0</v>
      </c>
      <c r="EE101" s="7">
        <v>0</v>
      </c>
      <c r="EF101">
        <v>0</v>
      </c>
      <c r="EH101" s="6">
        <v>0</v>
      </c>
      <c r="EI101" s="7">
        <v>0</v>
      </c>
      <c r="EJ101">
        <v>0</v>
      </c>
      <c r="EL101" s="6">
        <v>0</v>
      </c>
      <c r="EM101" s="7">
        <v>0</v>
      </c>
      <c r="EN101">
        <v>0</v>
      </c>
      <c r="EP101" s="6">
        <v>0</v>
      </c>
      <c r="EQ101" s="7">
        <v>0</v>
      </c>
      <c r="ER101">
        <v>0</v>
      </c>
      <c r="ET101" s="6">
        <v>0</v>
      </c>
      <c r="EU101" s="7">
        <v>0</v>
      </c>
      <c r="EV101">
        <v>0</v>
      </c>
      <c r="EX101" s="6">
        <v>0</v>
      </c>
      <c r="EY101" s="7">
        <v>0</v>
      </c>
      <c r="EZ101">
        <v>0</v>
      </c>
    </row>
    <row r="102" spans="1:156" ht="15" thickBot="1">
      <c r="A102" s="5">
        <v>100</v>
      </c>
      <c r="B102" s="6">
        <v>13.4081294079412</v>
      </c>
      <c r="C102" s="7">
        <v>0</v>
      </c>
      <c r="D102">
        <v>13.4081294079412</v>
      </c>
      <c r="F102" s="6">
        <v>13.4081294079412</v>
      </c>
      <c r="G102" s="7">
        <v>0</v>
      </c>
      <c r="H102">
        <v>13.4081294079412</v>
      </c>
      <c r="J102" s="6">
        <v>10.8791824608229</v>
      </c>
      <c r="K102" s="21">
        <v>5.28641601912774</v>
      </c>
      <c r="L102" s="8">
        <v>16.1655984799506</v>
      </c>
      <c r="M102" s="8">
        <f t="shared" si="9"/>
        <v>10.415837168198454</v>
      </c>
      <c r="N102" s="6">
        <v>9.83393446503959</v>
      </c>
      <c r="O102" s="21">
        <v>5.15696832971267</v>
      </c>
      <c r="P102" s="8">
        <v>14.9909027947523</v>
      </c>
      <c r="Q102" s="8">
        <f t="shared" si="10"/>
        <v>2.2881396993715373</v>
      </c>
      <c r="R102" s="6">
        <v>9.03120361696222</v>
      </c>
      <c r="S102" s="21">
        <v>3.41828014343075</v>
      </c>
      <c r="T102" s="8">
        <v>12.449483760393</v>
      </c>
      <c r="U102" s="8">
        <f t="shared" si="11"/>
        <v>4.9103237386412895</v>
      </c>
      <c r="V102" s="6">
        <v>9.20365416512978</v>
      </c>
      <c r="W102" s="21">
        <v>1.03546000796559</v>
      </c>
      <c r="X102" s="8">
        <v>10.2391141730954</v>
      </c>
      <c r="Y102">
        <f t="shared" si="12"/>
        <v>1.6002219787820806</v>
      </c>
      <c r="Z102" s="6">
        <v>8.94551468307009</v>
      </c>
      <c r="AA102" s="21">
        <v>0.97225062374896</v>
      </c>
      <c r="AB102" s="8">
        <v>9.91776530681905</v>
      </c>
      <c r="AC102">
        <f t="shared" si="13"/>
        <v>2.530341004147988</v>
      </c>
      <c r="AD102" s="6">
        <v>7.02272304322947</v>
      </c>
      <c r="AE102" s="21">
        <v>1.11830172645392</v>
      </c>
      <c r="AF102" s="8">
        <v>8.14102476968339</v>
      </c>
      <c r="AG102">
        <f t="shared" si="14"/>
        <v>0.09767313856071626</v>
      </c>
      <c r="AH102" s="6">
        <v>6.64185521272037</v>
      </c>
      <c r="AI102" s="21">
        <v>0.478201519974716</v>
      </c>
      <c r="AJ102">
        <v>7.12005673269508</v>
      </c>
      <c r="AK102">
        <f t="shared" si="15"/>
        <v>0.09065215138981686</v>
      </c>
      <c r="AL102" s="6">
        <v>8.57495825769673</v>
      </c>
      <c r="AM102" s="21">
        <v>0.11574287365786</v>
      </c>
      <c r="AN102" s="8">
        <v>8.69070113135459</v>
      </c>
      <c r="AO102">
        <f t="shared" si="16"/>
        <v>1.7661051436527042</v>
      </c>
      <c r="AP102" s="6">
        <v>10.5149818428745</v>
      </c>
      <c r="AQ102" s="21">
        <v>0.11152766152176</v>
      </c>
      <c r="AR102" s="8">
        <v>10.6265095043962</v>
      </c>
      <c r="AS102">
        <f t="shared" si="17"/>
        <v>13.621656588858992</v>
      </c>
      <c r="AT102" s="6">
        <v>1.83659166810898</v>
      </c>
      <c r="AU102" s="7">
        <v>0</v>
      </c>
      <c r="AV102">
        <v>1.83659166810898</v>
      </c>
      <c r="AX102" s="6">
        <v>1.83659166810898</v>
      </c>
      <c r="AY102" s="7">
        <v>0</v>
      </c>
      <c r="AZ102">
        <v>1.83659166810898</v>
      </c>
      <c r="BB102" s="6">
        <v>1.97493750120193</v>
      </c>
      <c r="BC102" s="7">
        <v>0</v>
      </c>
      <c r="BD102">
        <v>1.97493750120193</v>
      </c>
      <c r="BF102" s="6">
        <v>1.97493750120193</v>
      </c>
      <c r="BG102" s="7">
        <v>0</v>
      </c>
      <c r="BH102">
        <v>1.97493750120193</v>
      </c>
      <c r="BJ102" s="6">
        <v>1.97493750120193</v>
      </c>
      <c r="BK102" s="7">
        <v>0</v>
      </c>
      <c r="BL102">
        <v>1.97493750120193</v>
      </c>
      <c r="BN102" s="6">
        <v>1.97493750120193</v>
      </c>
      <c r="BO102" s="7">
        <v>0</v>
      </c>
      <c r="BP102">
        <v>1.97493750120193</v>
      </c>
      <c r="BR102" s="6">
        <v>1.97493750120193</v>
      </c>
      <c r="BS102" s="7">
        <v>0</v>
      </c>
      <c r="BT102">
        <v>1.97493750120193</v>
      </c>
      <c r="BV102" s="6">
        <v>1.97493750120193</v>
      </c>
      <c r="BW102" s="7">
        <v>0</v>
      </c>
      <c r="BX102">
        <v>1.97493750120193</v>
      </c>
      <c r="BZ102" s="6">
        <v>1.97493750120193</v>
      </c>
      <c r="CA102" s="7">
        <v>0</v>
      </c>
      <c r="CB102">
        <v>1.97493750120193</v>
      </c>
      <c r="CD102" s="6">
        <v>1.97493750120193</v>
      </c>
      <c r="CE102" s="7">
        <v>0</v>
      </c>
      <c r="CF102">
        <v>1.97493750120193</v>
      </c>
      <c r="CH102" s="6">
        <v>2.64160416786859</v>
      </c>
      <c r="CI102" s="7">
        <v>0</v>
      </c>
      <c r="CJ102">
        <v>2.64160416786859</v>
      </c>
      <c r="CL102" s="6">
        <v>2.64160416786859</v>
      </c>
      <c r="CM102" s="7">
        <v>0</v>
      </c>
      <c r="CN102">
        <v>2.64160416786859</v>
      </c>
      <c r="CP102" s="6">
        <v>2.64160416786859</v>
      </c>
      <c r="CQ102" s="7">
        <v>0</v>
      </c>
      <c r="CR102">
        <v>2.64160416786859</v>
      </c>
      <c r="CT102" s="6">
        <v>2.64160416786859</v>
      </c>
      <c r="CU102" s="7">
        <v>0</v>
      </c>
      <c r="CV102">
        <v>2.64160416786859</v>
      </c>
      <c r="CX102" s="6">
        <v>2.64160416786859</v>
      </c>
      <c r="CY102" s="7">
        <v>0</v>
      </c>
      <c r="CZ102">
        <v>2.64160416786859</v>
      </c>
      <c r="DB102" s="6">
        <v>5.67318333621796</v>
      </c>
      <c r="DC102" s="7">
        <v>0</v>
      </c>
      <c r="DD102">
        <v>5.67318333621796</v>
      </c>
      <c r="DF102" s="6">
        <v>5.67318333621796</v>
      </c>
      <c r="DG102" s="7">
        <v>0</v>
      </c>
      <c r="DH102">
        <v>5.67318333621796</v>
      </c>
      <c r="DJ102" s="6">
        <v>5.67318333621796</v>
      </c>
      <c r="DK102" s="7">
        <v>0</v>
      </c>
      <c r="DL102">
        <v>5.67318333621796</v>
      </c>
      <c r="DN102" s="6">
        <v>5.67318333621796</v>
      </c>
      <c r="DO102" s="7">
        <v>0</v>
      </c>
      <c r="DP102">
        <v>5.67318333621796</v>
      </c>
      <c r="DR102" s="6">
        <v>5.67318333621796</v>
      </c>
      <c r="DS102" s="7">
        <v>0</v>
      </c>
      <c r="DT102">
        <v>5.67318333621796</v>
      </c>
      <c r="DV102" s="6">
        <v>5.67318333621796</v>
      </c>
      <c r="DW102" s="7">
        <v>0</v>
      </c>
      <c r="DX102">
        <v>5.67318333621796</v>
      </c>
      <c r="DZ102" s="6">
        <v>5.67318333621796</v>
      </c>
      <c r="EA102" s="7">
        <v>0</v>
      </c>
      <c r="EB102">
        <v>5.67318333621796</v>
      </c>
      <c r="ED102" s="6">
        <v>3.16992500144231</v>
      </c>
      <c r="EE102" s="7">
        <v>0</v>
      </c>
      <c r="EF102">
        <v>3.16992500144231</v>
      </c>
      <c r="EH102" s="6">
        <v>3.42155416883014</v>
      </c>
      <c r="EI102" s="7">
        <v>0</v>
      </c>
      <c r="EJ102">
        <v>3.42155416883014</v>
      </c>
      <c r="EL102" s="6">
        <v>3.42155416883014</v>
      </c>
      <c r="EM102" s="7">
        <v>0</v>
      </c>
      <c r="EN102">
        <v>3.42155416883014</v>
      </c>
      <c r="EP102" s="6">
        <v>3.16992500144231</v>
      </c>
      <c r="EQ102" s="7">
        <v>0</v>
      </c>
      <c r="ER102">
        <v>3.16992500144231</v>
      </c>
      <c r="ET102" s="6">
        <v>3.16992500144231</v>
      </c>
      <c r="EU102" s="7">
        <v>0</v>
      </c>
      <c r="EV102">
        <v>3.16992500144231</v>
      </c>
      <c r="EX102" s="6">
        <v>3.16992500144231</v>
      </c>
      <c r="EY102" s="7">
        <v>0</v>
      </c>
      <c r="EZ102">
        <v>3.16992500144231</v>
      </c>
    </row>
    <row r="103" spans="24:44" ht="15" thickTop="1">
      <c r="X103" s="8"/>
      <c r="AR103" s="8"/>
    </row>
    <row r="104" spans="1:112" ht="14.25">
      <c r="A104" s="5" t="s">
        <v>3</v>
      </c>
      <c r="H104" s="5">
        <f>SUM(H11:H12,H18,H27,H35,H47,H50,H53,H62,H64,H68,H88,H92,H96,H99)</f>
        <v>262.46364809106694</v>
      </c>
      <c r="I104" s="5"/>
      <c r="L104" s="5">
        <f>SUM(L3:L102)</f>
        <v>1939.2956093881608</v>
      </c>
      <c r="M104" s="5"/>
      <c r="P104" s="5">
        <f>SUM(P3:P102)</f>
        <v>1347.824298522091</v>
      </c>
      <c r="Q104" s="5"/>
      <c r="T104" s="5">
        <f>SUM(T3:T102)</f>
        <v>1023.3558730379284</v>
      </c>
      <c r="U104" s="5"/>
      <c r="X104" s="5">
        <f>SUM(X3:X102)</f>
        <v>897.4115367253245</v>
      </c>
      <c r="Y104" s="5"/>
      <c r="AB104" s="22">
        <f>SUM(AB3:AB102)</f>
        <v>832.7060744636622</v>
      </c>
      <c r="AF104" s="22">
        <f>SUM(AF3:AF102)</f>
        <v>782.8497749154419</v>
      </c>
      <c r="AJ104" s="5">
        <f>SUM(AJ3:AJ14,AJ16:AJ39,AJ41:AJ42,AJ44,AJ46:AJ55,AJ57:AJ64,AJ66:AJ102)</f>
        <v>697.587318840411</v>
      </c>
      <c r="AK104" s="5"/>
      <c r="AN104" s="5">
        <f>SUM(AN3:AN4,AN7:AN8,AN10,AN12:AN14,AN17:AN39,AN41:AN42,AN46:AN48,AN50:AN55,AN57,AN59:AN60,AN62:AN63,AN66:AN74,AN76:AN81,AN83:AN84,AN86,AN88:AN89,AN91:AN92,AN94:AN95,AN98,AN100:AN102)</f>
        <v>552.1314183436896</v>
      </c>
      <c r="AO104" s="5"/>
      <c r="AR104" s="5">
        <f>SUM(AR3,AR6,AR8,AR10,AR12:AR14,AR19:AR23,AR25:AR31,AR35,AR37:AR39,AR41:AR42,AR46,AR48,AR50,AR52,AR55,AR57,AR60:AR62,AR68:AR69,AR71:AR72,AR76:AR78,AR80,AR84,AR86,AR88:AR89,AR92,AR94:AR95,AR97:AR98,AR100:AR102)</f>
        <v>374.53085941731115</v>
      </c>
      <c r="AS104" s="5"/>
      <c r="AV104" s="5">
        <f>SUM(AV3,AV7:AV8,AV10,AV13:AV14,AV19,AV21,AV26,AV30:AV31,AV35,AV46,AV50,AV52,AV55,AV57,AV61,AV69,AV71:AV72,AV76,AV80,AV84,AV86,AV88:AV89,AV91:AV92,AV94:AV95,AV97:AV98,AV100)</f>
        <v>235.71138267973015</v>
      </c>
      <c r="AW104" s="5"/>
      <c r="AZ104" s="22">
        <f>SUM(AZ3,AZ13:AZ14,AZ19,AZ30:AZ31,AZ35,AZ46,AZ52,AZ55,AZ57,AZ69,AZ71,AZ80,AZ88:AZ89,AZ92,AZ94:AZ95,AZ100)</f>
        <v>137.2941889342759</v>
      </c>
      <c r="BD104" s="22">
        <f>SUM(BD3,BD13,BD19,BD31,BD35,BD46,BD52,BD57,BD69,BD71,BD80,BD89,BD94,BD95,BD100)</f>
        <v>110.1064145453932</v>
      </c>
      <c r="BH104" s="22">
        <f>SUM(BH3,BH19,BH31,BH35,BH52,BH69,BH80,BH89,BH94:BH95)</f>
        <v>79.58192008688843</v>
      </c>
      <c r="BL104" s="22">
        <f>SUM(BL3,BL19,BL31,BL52,BL69,BL80,BL89,BL94:BL95)</f>
        <v>70.58309421553639</v>
      </c>
      <c r="BP104" s="22">
        <f>SUM(BP3,BP52,BP69,BP80,BP89,BP94:BP95)</f>
        <v>56.16236237501327</v>
      </c>
      <c r="BT104" s="22">
        <f>SUM(BT3,BT52,BT69,BT80,BT89)</f>
        <v>45.47601480260759</v>
      </c>
      <c r="BX104" s="22">
        <f>SUM(BX52,BX69,BX80,BX89)</f>
        <v>40.56029645160171</v>
      </c>
      <c r="CB104" s="22">
        <f>SUM(CB52,CB69,CB80,CB89)</f>
        <v>40.296136034814815</v>
      </c>
      <c r="CF104" s="22">
        <f>SUM(CF52,CF69,CF80,CF89)</f>
        <v>40.296136034814815</v>
      </c>
      <c r="CJ104" s="22">
        <f>SUM(CJ52,CJ69,CJ80,CJ89)</f>
        <v>40.296136034814815</v>
      </c>
      <c r="CN104" s="22">
        <f>SUM(CN52,CN69,CN80)</f>
        <v>33.30057216345784</v>
      </c>
      <c r="CR104" s="22">
        <f>SUM(CR52,CR69,CR80)</f>
        <v>33.30057216345784</v>
      </c>
      <c r="CV104" s="22">
        <f>SUM(CV52,CV80)</f>
        <v>17.71878517835304</v>
      </c>
      <c r="CZ104" s="22">
        <f>SUM(CZ52,CZ80)</f>
        <v>17.71878517835304</v>
      </c>
      <c r="DD104" s="22">
        <f>SUM(DD52,DD80)</f>
        <v>17.71878517835304</v>
      </c>
      <c r="DH104" s="22">
        <f>SUM(DH80)</f>
        <v>3.53898916013084</v>
      </c>
    </row>
    <row r="105" spans="1:114" ht="14.25">
      <c r="A105" s="5" t="s">
        <v>50</v>
      </c>
      <c r="F105" s="6">
        <v>15</v>
      </c>
      <c r="J105" s="6">
        <v>100</v>
      </c>
      <c r="N105" s="6">
        <v>100</v>
      </c>
      <c r="R105" s="6">
        <v>100</v>
      </c>
      <c r="V105" s="6">
        <v>100</v>
      </c>
      <c r="Z105" s="6">
        <v>100</v>
      </c>
      <c r="AD105" s="6">
        <v>100</v>
      </c>
      <c r="AH105" s="6">
        <v>94</v>
      </c>
      <c r="AL105" s="6">
        <v>75</v>
      </c>
      <c r="AP105" s="6">
        <v>54</v>
      </c>
      <c r="AT105" s="6">
        <v>34</v>
      </c>
      <c r="AX105" s="6">
        <v>20</v>
      </c>
      <c r="BB105" s="6">
        <v>15</v>
      </c>
      <c r="BF105" s="6">
        <v>10</v>
      </c>
      <c r="BJ105" s="6">
        <v>9</v>
      </c>
      <c r="BN105" s="6">
        <v>7</v>
      </c>
      <c r="BR105" s="6">
        <v>5</v>
      </c>
      <c r="BV105" s="6">
        <v>4</v>
      </c>
      <c r="BZ105" s="6">
        <v>4</v>
      </c>
      <c r="CD105" s="6">
        <v>4</v>
      </c>
      <c r="CH105" s="6">
        <v>4</v>
      </c>
      <c r="CL105" s="6">
        <v>3</v>
      </c>
      <c r="CP105" s="6">
        <v>3</v>
      </c>
      <c r="CT105" s="6">
        <v>2</v>
      </c>
      <c r="CX105" s="6">
        <v>2</v>
      </c>
      <c r="DB105" s="6">
        <v>2</v>
      </c>
      <c r="DF105" s="6">
        <v>1</v>
      </c>
      <c r="DJ105" s="6">
        <v>0</v>
      </c>
    </row>
    <row r="107" spans="28:33" ht="14.25">
      <c r="AB107" s="5"/>
      <c r="AC107" s="5"/>
      <c r="AF107" s="5"/>
      <c r="AG107" s="5"/>
    </row>
    <row r="109" spans="1:112" s="11" customFormat="1" ht="14.25">
      <c r="A109" s="10" t="s">
        <v>51</v>
      </c>
      <c r="D109" s="11" t="s">
        <v>61</v>
      </c>
      <c r="H109" s="11">
        <f>AVERAGE(H11:H12,H18,H27,H35,H47,H50,H53,H62,H64,H68,H88,H92,H96,H99)</f>
        <v>17.497576539404463</v>
      </c>
      <c r="L109" s="11">
        <f>AVERAGE(L3:L102)</f>
        <v>19.392956093881608</v>
      </c>
      <c r="P109" s="11">
        <f>AVERAGE(P3:P102)</f>
        <v>13.478242985220911</v>
      </c>
      <c r="T109" s="11">
        <f>AVERAGE(T3:T102)</f>
        <v>10.233558730379285</v>
      </c>
      <c r="X109" s="11">
        <f>AVERAGE(X3:X102)</f>
        <v>8.974115367253244</v>
      </c>
      <c r="AB109" s="11">
        <f>AVERAGE(AB3:AB102)</f>
        <v>8.327060744636622</v>
      </c>
      <c r="AF109" s="11">
        <f>AVERAGE(AF3:AF102)</f>
        <v>7.828497749154419</v>
      </c>
      <c r="AJ109" s="11">
        <f>AVERAGE(AJ3:AJ14,AJ16:AJ39,AJ41:AJ42,AJ44,AJ46:AJ55,AJ57:AJ64,AJ66:AJ102)</f>
        <v>7.421141689791606</v>
      </c>
      <c r="AN109" s="11">
        <f>AVERAGE(AN3:AN4,AN7,AN8,AN10,AN12:AN14,AN17:AN39,AN41:AN42,AN46:AN48,AN50:AN55,AN57,AN59:AN60,AN62:AN63,AN66:AN74,AN76:AN81,AN83:AN84,AN86,AN88:AN89,AN91:AN92,AN94:AN95,AN98,AN100:AN102)</f>
        <v>7.361752244582528</v>
      </c>
      <c r="AR109" s="11">
        <f>AVERAGE(AR3,AR6,AR8,AR10,AR12:AR14,AR19:AR23,AR25:AR31,AR35,AR37:AR39,AR41:AR42,AR46,AR48,AR50,AR52,AR55,AR57,AR60:AR62,AR68:AR69,AR71:AR72,AR76:AR78,AR80,AR84,AR86,AR88:AR89,AR92,AR94:AR95,AR97:AR98,AR100:AR102)</f>
        <v>6.9357566558761325</v>
      </c>
      <c r="AV109" s="11">
        <f>AVERAGE(AV3,AV7:AV8,AV10,AV13:AV14,AV19,AV21,AV26,AV30:AV31,AV35,AV46,AV50,AV52,AV55,AV57,AV61,AV69,AV71:AV72,AV76,AV80,AV84,AV86,AV88:AV89,AV91:AV92,AV94:AV95,AV97:AV98,AV100)</f>
        <v>6.932687725874416</v>
      </c>
      <c r="AZ109" s="11">
        <f>AVERAGE(AZ3,AZ13:AZ14,AZ19,AZ30:AZ31,AZ35,AZ46,AZ52,AZ55,AZ57,AZ69,AZ71,AZ80,AZ88:AZ89,AZ92,AZ94:AZ95,AZ100)</f>
        <v>6.864709446713794</v>
      </c>
      <c r="BD109" s="11">
        <f>AVERAGE(BD3,BD13,BD19,BD31,BD35,BD46,BD52,BD57,BD69,BD71,BD80,BD89,BD94:BD95,BD100)</f>
        <v>7.340427636359547</v>
      </c>
      <c r="BH109" s="11">
        <f>AVERAGE(BH3,BH19,BH31,BH35,BH52,BH69,BH80,BH89,BH94:BH95)</f>
        <v>7.958192008688843</v>
      </c>
      <c r="BL109" s="11">
        <f>AVERAGE(BL3,BL19,BL31,BL52,BL69,BL80,BL89,BL94:BL95)</f>
        <v>7.842566023948488</v>
      </c>
      <c r="BP109" s="11">
        <f>AVERAGE(BP3,BP52,BP69,BP80,BP89,BP94:BP95)</f>
        <v>8.023194625001896</v>
      </c>
      <c r="BT109" s="11">
        <f>AVERAGE(BT3,BT52,BT69,BT80,BT89)</f>
        <v>9.095202960521517</v>
      </c>
      <c r="BX109" s="11">
        <f>AVERAGE(BX52,BX69,BX80,BX89)</f>
        <v>10.140074112900427</v>
      </c>
      <c r="CB109" s="11">
        <f>AVERAGE(CB52,CB69,CB80,CB89)</f>
        <v>10.074034008703704</v>
      </c>
      <c r="CF109" s="11">
        <f>AVERAGE(CF52,CF69,CF80,CF89)</f>
        <v>10.074034008703704</v>
      </c>
      <c r="CJ109" s="11">
        <f>AVERAGE(CJ52,CJ69,CJ80,CJ89)</f>
        <v>10.074034008703704</v>
      </c>
      <c r="CN109" s="11">
        <f>AVERAGE(CN52,CN69,CN80)</f>
        <v>11.100190721152615</v>
      </c>
      <c r="CR109" s="11">
        <f>AVERAGE(CR52,CR69,CR80)</f>
        <v>11.100190721152615</v>
      </c>
      <c r="CV109" s="11">
        <f>AVERAGE(CV52,CV80)</f>
        <v>8.85939258917652</v>
      </c>
      <c r="CZ109" s="11">
        <f>AVERAGE(CZ52,CZ80)</f>
        <v>8.85939258917652</v>
      </c>
      <c r="DD109" s="11">
        <f>AVERAGE(DD52,DD80)</f>
        <v>8.85939258917652</v>
      </c>
      <c r="DH109" s="11">
        <f>AVERAGE(DH80)</f>
        <v>3.53898916013084</v>
      </c>
    </row>
    <row r="110" spans="1:112" s="13" customFormat="1" ht="14.25">
      <c r="A110" s="12" t="s">
        <v>52</v>
      </c>
      <c r="D110" s="13" t="s">
        <v>61</v>
      </c>
      <c r="H110" s="13">
        <f>SQRT((SUM(I3:I102)/F105))</f>
        <v>5.859992576086349</v>
      </c>
      <c r="L110" s="13">
        <f>SQRT((SUM(M3:M102)/J105))</f>
        <v>2.450600850255031</v>
      </c>
      <c r="P110" s="13">
        <f>SQRT((SUM(Q2:Q102)/N105))</f>
        <v>0.8820625021658209</v>
      </c>
      <c r="T110" s="13">
        <f>SQRT((SUM(U3:U102)/R105))</f>
        <v>0.7446670942382148</v>
      </c>
      <c r="X110" s="13">
        <f>SQRT((SUM(Y3:Y102)/V105))</f>
        <v>0.742161738658821</v>
      </c>
      <c r="AB110" s="13">
        <f>SQRT((SUM(AC3:AC102)/Z105))</f>
        <v>1.0927623565643516</v>
      </c>
      <c r="AF110" s="13">
        <f>SQRT((SUM(AG3:AG102)/AD105))</f>
        <v>1.4491238261989303</v>
      </c>
      <c r="AJ110" s="13">
        <f>SQRT((SUM(AK3:AK102)/AH105))</f>
        <v>1.8064988212442987</v>
      </c>
      <c r="AN110" s="13">
        <f>SQRT((SUM(AO3:AO103)/AL105))</f>
        <v>1.9087837873888034</v>
      </c>
      <c r="AR110" s="13">
        <f>SQRT((SUM(AS3:AS102)/AP105))</f>
        <v>1.8652864874682507</v>
      </c>
      <c r="AV110" s="13">
        <f>SQRT((SUM(AW3:AW102)/AT105))</f>
        <v>2.411592265084089</v>
      </c>
      <c r="AZ110" s="13">
        <f>SQRT(SUM(AZ3:AZ102)/AX105)</f>
        <v>4.565297931234544</v>
      </c>
      <c r="BD110" s="13">
        <f>SQRT(SUM(BD3:BD102)/BB105)</f>
        <v>4.823040155716684</v>
      </c>
      <c r="BH110" s="13">
        <f>SQRT(SUM(BI3:BI102)/BF105)</f>
        <v>3.9605220211809655</v>
      </c>
      <c r="BL110" s="13">
        <f>SQRT(SUM(BM3:BM102)/BJ105)</f>
        <v>4.163497943723691</v>
      </c>
      <c r="BP110" s="13">
        <f>SQRT(SUM(BQ3:BQ102)/BN105)</f>
        <v>4.607458638929498</v>
      </c>
      <c r="BT110" s="13">
        <f>SQRT(SUM(BU3:BU102)/BR105)</f>
        <v>5.544523761471119</v>
      </c>
      <c r="BX110" s="13">
        <f>SQRT(SUM(BY3:BY102)/BV105)</f>
        <v>5.058127377676778</v>
      </c>
      <c r="CB110" s="13">
        <f>SQRT(SUM(CC3:CC102)/BZ105)</f>
        <v>4.984385972395568</v>
      </c>
      <c r="CF110" s="13">
        <f>SQRT(SUM(CG3:CG102)/CD105)</f>
        <v>4.984385972395568</v>
      </c>
      <c r="CJ110" s="13">
        <f>SQRT(SUM(CK3:CK102)/CH105)</f>
        <v>4.984385972395568</v>
      </c>
      <c r="CN110" s="13">
        <f>SQRT(SUM(CO3:CO102)/CL105)</f>
        <v>5.37712571625422</v>
      </c>
      <c r="CR110" s="13">
        <f>SQRT(SUM(CS3:CS102)/CP105)</f>
        <v>5.37712571625422</v>
      </c>
      <c r="CV110" s="13">
        <f>SQRT(SUM(CW3:CW102)/CT105)</f>
        <v>5.32040342904568</v>
      </c>
      <c r="CZ110" s="13">
        <f>SQRT(SUM(DA3:DA102)/CX105)</f>
        <v>5.32040342904568</v>
      </c>
      <c r="DD110" s="13">
        <f>SQRT(SUM(DE3:DE102)/DB105)</f>
        <v>5.32040342904568</v>
      </c>
      <c r="DH110" s="13">
        <f>SQRT(SUM(DI3:DI102)/DF105)</f>
        <v>0</v>
      </c>
    </row>
    <row r="112" spans="1:156" s="15" customFormat="1" ht="14.25">
      <c r="A112" s="14" t="s">
        <v>53</v>
      </c>
      <c r="D112" s="15">
        <f>Random_Network_Summary!$E$2</f>
        <v>371.21</v>
      </c>
      <c r="H112" s="15">
        <f>Random_Network_Summary!$E$3</f>
        <v>371.21</v>
      </c>
      <c r="L112" s="15">
        <f>Random_Network_Summary!$E$4</f>
        <v>371.19</v>
      </c>
      <c r="P112" s="15">
        <f>Random_Network_Summary!$E$5</f>
        <v>366.55</v>
      </c>
      <c r="T112" s="15">
        <f>Random_Network_Summary!$E$6</f>
        <v>325.63</v>
      </c>
      <c r="X112" s="15">
        <f>Random_Network_Summary!$E$7</f>
        <v>258.4</v>
      </c>
      <c r="AB112" s="15">
        <f>Random_Network_Summary!$E$8</f>
        <v>193.45</v>
      </c>
      <c r="AF112" s="15">
        <f>Random_Network_Summary!$E$9</f>
        <v>139.65</v>
      </c>
      <c r="AJ112" s="15">
        <f>Random_Network_Summary!$E$10</f>
        <v>99.83</v>
      </c>
      <c r="AN112" s="15">
        <f>Random_Network_Summary!$E$11</f>
        <v>68.97</v>
      </c>
      <c r="AR112" s="15">
        <f>Random_Network_Summary!$E$12</f>
        <v>46.68</v>
      </c>
      <c r="AV112" s="15">
        <f>Random_Network_Summary!$E$13</f>
        <v>31.78</v>
      </c>
      <c r="AZ112" s="15">
        <f>Random_Network_Summary!$E$14</f>
        <v>23.19</v>
      </c>
      <c r="BD112" s="15">
        <f>Random_Network_Summary!$E$15</f>
        <v>18.08</v>
      </c>
      <c r="BH112" s="15">
        <f>Random_Network_Summary!$E$16</f>
        <v>15.02</v>
      </c>
      <c r="BL112" s="15">
        <f>Random_Network_Summary!$E$17</f>
        <v>12.39</v>
      </c>
      <c r="BP112" s="15">
        <f>Random_Network_Summary!$E$18</f>
        <v>10.11</v>
      </c>
      <c r="BT112" s="15">
        <f>Random_Network_Summary!$E$19</f>
        <v>8.28</v>
      </c>
      <c r="BX112" s="15">
        <f>Random_Network_Summary!$E$20</f>
        <v>6.91</v>
      </c>
      <c r="CB112" s="15">
        <f>Random_Network_Summary!$E$21</f>
        <v>5.45</v>
      </c>
      <c r="CF112" s="15">
        <f>Random_Network_Summary!$E$22</f>
        <v>4.19</v>
      </c>
      <c r="CJ112" s="15">
        <f>Random_Network_Summary!$E$23</f>
        <v>3.59</v>
      </c>
      <c r="CN112" s="15">
        <f>Random_Network_Summary!$E$24</f>
        <v>2.83</v>
      </c>
      <c r="CR112" s="15">
        <f>Random_Network_Summary!$E$25</f>
        <v>2.53</v>
      </c>
      <c r="CV112" s="15">
        <f>Random_Network_Summary!$E$26</f>
        <v>2.32</v>
      </c>
      <c r="CZ112" s="15">
        <f>Random_Network_Summary!$E$27</f>
        <v>2.17</v>
      </c>
      <c r="DD112" s="15">
        <f>Random_Network_Summary!$E$28</f>
        <v>1.99</v>
      </c>
      <c r="DH112" s="15">
        <f>Random_Network_Summary!$E$29</f>
        <v>1.96</v>
      </c>
      <c r="DL112" s="15">
        <f>Random_Network_Summary!$E$30</f>
        <v>1.9</v>
      </c>
      <c r="DP112" s="15">
        <f>Random_Network_Summary!$E$31</f>
        <v>1.9</v>
      </c>
      <c r="DT112" s="15">
        <f>Random_Network_Summary!$E$32</f>
        <v>1.75</v>
      </c>
      <c r="DX112" s="15">
        <f>Random_Network_Summary!$E$33</f>
        <v>1.69</v>
      </c>
      <c r="EB112" s="15">
        <f>Random_Network_Summary!$E$34</f>
        <v>1.66</v>
      </c>
      <c r="EF112" s="15">
        <f>Random_Network_Summary!$E$35</f>
        <v>1.63</v>
      </c>
      <c r="EJ112" s="15">
        <f>Random_Network_Summary!$E$36</f>
        <v>1.42</v>
      </c>
      <c r="EN112" s="15">
        <f>Random_Network_Summary!$E$37</f>
        <v>1.33</v>
      </c>
      <c r="ER112" s="15">
        <f>Random_Network_Summary!$E$38</f>
        <v>1.33</v>
      </c>
      <c r="EV112" s="15">
        <f>Random_Network_Summary!$E$39</f>
        <v>1.3</v>
      </c>
      <c r="EZ112" s="15">
        <f>Random_Network_Summary!$E$40</f>
        <v>1.12</v>
      </c>
    </row>
    <row r="113" spans="1:156" s="17" customFormat="1" ht="14.25">
      <c r="A113" s="16" t="s">
        <v>52</v>
      </c>
      <c r="D113" s="17">
        <f>Random_Network_Summary!$F$2</f>
        <v>0.8909760848857751</v>
      </c>
      <c r="H113" s="17">
        <f>Random_Network_Summary!$F$3</f>
        <v>0.8909760848857751</v>
      </c>
      <c r="L113" s="17">
        <f>Random_Network_Summary!$F$4</f>
        <v>0.8954994092232512</v>
      </c>
      <c r="P113" s="17">
        <f>Random_Network_Summary!$F$5</f>
        <v>3.2110132451620403</v>
      </c>
      <c r="T113" s="17">
        <f>Random_Network_Summary!$F$6</f>
        <v>8.791243347556685</v>
      </c>
      <c r="X113" s="17">
        <f>Random_Network_Summary!$F$7</f>
        <v>11.026139740442146</v>
      </c>
      <c r="AB113" s="17">
        <f>Random_Network_Summary!$F$8</f>
        <v>12.44979818099373</v>
      </c>
      <c r="AF113" s="17">
        <f>Random_Network_Summary!$F$9</f>
        <v>12.52179917365929</v>
      </c>
      <c r="AJ113" s="17">
        <f>Random_Network_Summary!$F$10</f>
        <v>13.035348212851963</v>
      </c>
      <c r="AN113" s="17">
        <f>Random_Network_Summary!$F$11</f>
        <v>12.70524825941363</v>
      </c>
      <c r="AR113" s="17">
        <f>Random_Network_Summary!$F$12</f>
        <v>11.089971810039682</v>
      </c>
      <c r="AV113" s="17">
        <f>Random_Network_Summary!$F$13</f>
        <v>9.103867532011002</v>
      </c>
      <c r="AZ113" s="17">
        <f>Random_Network_Summary!$F$14</f>
        <v>8.44195271584517</v>
      </c>
      <c r="BD113" s="17">
        <f>Random_Network_Summary!$F$15</f>
        <v>6.5592559321799895</v>
      </c>
      <c r="BH113" s="17">
        <f>Random_Network_Summary!$F$16</f>
        <v>5.464264069221199</v>
      </c>
      <c r="BL113" s="17">
        <f>Random_Network_Summary!$F$17</f>
        <v>5.298932615979078</v>
      </c>
      <c r="BP113" s="17">
        <f>Random_Network_Summary!$F$18</f>
        <v>4.4127798792401</v>
      </c>
      <c r="BT113" s="17">
        <f>Random_Network_Summary!$F$19</f>
        <v>4.2428311493171815</v>
      </c>
      <c r="BX113" s="17">
        <f>Random_Network_Summary!$F$20</f>
        <v>4.047932506324379</v>
      </c>
      <c r="CB113" s="17">
        <f>Random_Network_Summary!$F$21</f>
        <v>3.479739337735782</v>
      </c>
      <c r="CF113" s="17">
        <f>Random_Network_Summary!$F$22</f>
        <v>2.987161079207366</v>
      </c>
      <c r="CJ113" s="17">
        <f>Random_Network_Summary!$F$23</f>
        <v>2.730652787606774</v>
      </c>
      <c r="CN113" s="17">
        <f>Random_Network_Summary!$F$24</f>
        <v>2.554674859226441</v>
      </c>
      <c r="CR113" s="17">
        <f>Random_Network_Summary!$F$25</f>
        <v>2.5164308538929183</v>
      </c>
      <c r="CV113" s="17">
        <f>Random_Network_Summary!$F$26</f>
        <v>2.3735920866777835</v>
      </c>
      <c r="CZ113" s="17">
        <f>Random_Network_Summary!$F$27</f>
        <v>2.3052640682235137</v>
      </c>
      <c r="DD113" s="17">
        <f>Random_Network_Summary!$F$28</f>
        <v>2.2718968179728476</v>
      </c>
      <c r="DH113" s="17">
        <f>Random_Network_Summary!$F$29</f>
        <v>2.237964443078765</v>
      </c>
      <c r="DL113" s="17">
        <f>Random_Network_Summary!$F$30</f>
        <v>2.2087978356535665</v>
      </c>
      <c r="DP113" s="17">
        <f>Random_Network_Summary!$F$31</f>
        <v>2.2087978356535665</v>
      </c>
      <c r="DT113" s="17">
        <f>Random_Network_Summary!$F$32</f>
        <v>2.1898526309901647</v>
      </c>
      <c r="DX113" s="17">
        <f>Random_Network_Summary!$F$33</f>
        <v>2.1115124552047635</v>
      </c>
      <c r="EB113" s="17">
        <f>Random_Network_Summary!$F$34</f>
        <v>2.114022447631744</v>
      </c>
      <c r="EF113" s="17">
        <f>Random_Network_Summary!$F$35</f>
        <v>2.1160999002596235</v>
      </c>
      <c r="EJ113" s="17">
        <f>Random_Network_Summary!$F$36</f>
        <v>2.0309723003646516</v>
      </c>
      <c r="EN113" s="17">
        <f>Random_Network_Summary!$F$37</f>
        <v>1.9335161878000526</v>
      </c>
      <c r="ER113" s="17">
        <f>Random_Network_Summary!$F$38</f>
        <v>1.9335161878000526</v>
      </c>
      <c r="EV113" s="17">
        <f>Random_Network_Summary!$F$39</f>
        <v>1.9306145983268455</v>
      </c>
      <c r="EZ113" s="17">
        <f>Random_Network_Summary!$F$40</f>
        <v>1.7013363731330304</v>
      </c>
    </row>
  </sheetData>
  <sheetProtection/>
  <mergeCells count="39">
    <mergeCell ref="EP1:ES1"/>
    <mergeCell ref="ET1:EW1"/>
    <mergeCell ref="EX1:FA1"/>
    <mergeCell ref="DR1:DU1"/>
    <mergeCell ref="DV1:DY1"/>
    <mergeCell ref="DZ1:EC1"/>
    <mergeCell ref="ED1:EG1"/>
    <mergeCell ref="EH1:EK1"/>
    <mergeCell ref="EL1:EO1"/>
    <mergeCell ref="DN1:DQ1"/>
    <mergeCell ref="BV1:BY1"/>
    <mergeCell ref="BZ1:CC1"/>
    <mergeCell ref="CD1:CG1"/>
    <mergeCell ref="CH1:CK1"/>
    <mergeCell ref="CL1:CO1"/>
    <mergeCell ref="CP1:CS1"/>
    <mergeCell ref="CT1:CW1"/>
    <mergeCell ref="CX1:DA1"/>
    <mergeCell ref="DB1:DE1"/>
    <mergeCell ref="DF1:DI1"/>
    <mergeCell ref="DJ1:DM1"/>
    <mergeCell ref="BR1:BU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V1:Y1"/>
    <mergeCell ref="B1:E1"/>
    <mergeCell ref="F1:I1"/>
    <mergeCell ref="J1:M1"/>
    <mergeCell ref="N1:Q1"/>
    <mergeCell ref="R1:U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41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15.28125" style="0" customWidth="1"/>
    <col min="2" max="2" width="20.140625" style="0" customWidth="1"/>
    <col min="3" max="4" width="10.57421875" style="0" customWidth="1"/>
    <col min="5" max="5" width="31.28125" style="0" customWidth="1"/>
    <col min="6" max="6" width="12.57421875" style="0" customWidth="1"/>
  </cols>
  <sheetData>
    <row r="1" spans="1:111" ht="15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56</v>
      </c>
      <c r="H1" t="s">
        <v>57</v>
      </c>
      <c r="J1" t="s">
        <v>59</v>
      </c>
      <c r="DF1" t="s">
        <v>60</v>
      </c>
      <c r="DG1" t="s">
        <v>56</v>
      </c>
    </row>
    <row r="2" spans="1:111" ht="15">
      <c r="A2" s="23">
        <v>1.2</v>
      </c>
      <c r="D2">
        <v>0</v>
      </c>
      <c r="E2">
        <v>371.21</v>
      </c>
      <c r="F2">
        <v>0.8909760848857751</v>
      </c>
      <c r="H2">
        <v>100</v>
      </c>
      <c r="J2">
        <v>372</v>
      </c>
      <c r="K2">
        <v>372</v>
      </c>
      <c r="L2">
        <v>372</v>
      </c>
      <c r="M2">
        <v>371</v>
      </c>
      <c r="N2">
        <v>371</v>
      </c>
      <c r="O2">
        <v>372</v>
      </c>
      <c r="P2">
        <v>371</v>
      </c>
      <c r="Q2">
        <v>372</v>
      </c>
      <c r="R2">
        <v>372</v>
      </c>
      <c r="S2">
        <v>371</v>
      </c>
      <c r="T2">
        <v>372</v>
      </c>
      <c r="U2">
        <v>372</v>
      </c>
      <c r="V2">
        <v>372</v>
      </c>
      <c r="W2">
        <v>372</v>
      </c>
      <c r="X2">
        <v>371</v>
      </c>
      <c r="Y2">
        <v>372</v>
      </c>
      <c r="Z2">
        <v>371</v>
      </c>
      <c r="AA2">
        <v>371</v>
      </c>
      <c r="AB2">
        <v>371</v>
      </c>
      <c r="AC2">
        <v>372</v>
      </c>
      <c r="AD2">
        <v>369</v>
      </c>
      <c r="AE2">
        <v>371</v>
      </c>
      <c r="AF2">
        <v>370</v>
      </c>
      <c r="AG2">
        <v>372</v>
      </c>
      <c r="AH2">
        <v>372</v>
      </c>
      <c r="AI2">
        <v>372</v>
      </c>
      <c r="AJ2">
        <v>372</v>
      </c>
      <c r="AK2">
        <v>370</v>
      </c>
      <c r="AL2">
        <v>371</v>
      </c>
      <c r="AM2">
        <v>371</v>
      </c>
      <c r="AN2">
        <v>371</v>
      </c>
      <c r="AO2">
        <v>372</v>
      </c>
      <c r="AP2">
        <v>372</v>
      </c>
      <c r="AQ2">
        <v>371</v>
      </c>
      <c r="AR2">
        <v>372</v>
      </c>
      <c r="AS2">
        <v>371</v>
      </c>
      <c r="AT2">
        <v>372</v>
      </c>
      <c r="AU2">
        <v>371</v>
      </c>
      <c r="AV2">
        <v>372</v>
      </c>
      <c r="AW2">
        <v>371</v>
      </c>
      <c r="AX2">
        <v>370</v>
      </c>
      <c r="AY2">
        <v>372</v>
      </c>
      <c r="AZ2">
        <v>372</v>
      </c>
      <c r="BA2">
        <v>371</v>
      </c>
      <c r="BB2">
        <v>372</v>
      </c>
      <c r="BC2">
        <v>372</v>
      </c>
      <c r="BD2">
        <v>371</v>
      </c>
      <c r="BE2">
        <v>371</v>
      </c>
      <c r="BF2">
        <v>370</v>
      </c>
      <c r="BG2">
        <v>371</v>
      </c>
      <c r="BH2">
        <v>370</v>
      </c>
      <c r="BI2">
        <v>369</v>
      </c>
      <c r="BJ2">
        <v>369</v>
      </c>
      <c r="BK2">
        <v>372</v>
      </c>
      <c r="BL2">
        <v>371</v>
      </c>
      <c r="BM2">
        <v>372</v>
      </c>
      <c r="BN2">
        <v>371</v>
      </c>
      <c r="BO2">
        <v>370</v>
      </c>
      <c r="BP2">
        <v>370</v>
      </c>
      <c r="BQ2">
        <v>372</v>
      </c>
      <c r="BR2">
        <v>372</v>
      </c>
      <c r="BS2">
        <v>371</v>
      </c>
      <c r="BT2">
        <v>369</v>
      </c>
      <c r="BU2">
        <v>371</v>
      </c>
      <c r="BV2">
        <v>372</v>
      </c>
      <c r="BW2">
        <v>371</v>
      </c>
      <c r="BX2">
        <v>370</v>
      </c>
      <c r="BY2">
        <v>372</v>
      </c>
      <c r="BZ2">
        <v>372</v>
      </c>
      <c r="CA2">
        <v>372</v>
      </c>
      <c r="CB2">
        <v>372</v>
      </c>
      <c r="CC2">
        <v>371</v>
      </c>
      <c r="CD2">
        <v>371</v>
      </c>
      <c r="CE2">
        <v>372</v>
      </c>
      <c r="CF2">
        <v>372</v>
      </c>
      <c r="CG2">
        <v>371</v>
      </c>
      <c r="CH2">
        <v>372</v>
      </c>
      <c r="CI2">
        <v>372</v>
      </c>
      <c r="CJ2">
        <v>371</v>
      </c>
      <c r="CK2">
        <v>372</v>
      </c>
      <c r="CL2">
        <v>372</v>
      </c>
      <c r="CM2">
        <v>369</v>
      </c>
      <c r="CN2">
        <v>370</v>
      </c>
      <c r="CO2">
        <v>370</v>
      </c>
      <c r="CP2">
        <v>371</v>
      </c>
      <c r="CQ2">
        <v>369</v>
      </c>
      <c r="CR2">
        <v>372</v>
      </c>
      <c r="CS2">
        <v>372</v>
      </c>
      <c r="CT2">
        <v>371</v>
      </c>
      <c r="CU2">
        <v>372</v>
      </c>
      <c r="CV2">
        <v>372</v>
      </c>
      <c r="CW2">
        <v>370</v>
      </c>
      <c r="CX2">
        <v>370</v>
      </c>
      <c r="CY2">
        <v>372</v>
      </c>
      <c r="CZ2">
        <v>371</v>
      </c>
      <c r="DA2">
        <v>371</v>
      </c>
      <c r="DB2">
        <v>371</v>
      </c>
      <c r="DC2">
        <v>371</v>
      </c>
      <c r="DD2">
        <v>372</v>
      </c>
      <c r="DE2">
        <v>370</v>
      </c>
      <c r="DF2">
        <v>371.21</v>
      </c>
      <c r="DG2">
        <v>0.8909760848857751</v>
      </c>
    </row>
    <row r="3" spans="1:111" ht="15">
      <c r="A3" s="23">
        <v>1.3</v>
      </c>
      <c r="B3" s="24">
        <f>Shannon__Slim_2011_Random!$H$109</f>
        <v>17.497576539404463</v>
      </c>
      <c r="C3">
        <f>Shannon__Slim_2011_Random!$H$110</f>
        <v>5.859992576086349</v>
      </c>
      <c r="D3">
        <v>15</v>
      </c>
      <c r="E3">
        <v>371.21</v>
      </c>
      <c r="F3">
        <v>0.8909760848857751</v>
      </c>
      <c r="H3">
        <v>100</v>
      </c>
      <c r="J3">
        <v>372</v>
      </c>
      <c r="K3">
        <v>372</v>
      </c>
      <c r="L3">
        <v>372</v>
      </c>
      <c r="M3">
        <v>371</v>
      </c>
      <c r="N3">
        <v>371</v>
      </c>
      <c r="O3">
        <v>372</v>
      </c>
      <c r="P3">
        <v>371</v>
      </c>
      <c r="Q3">
        <v>372</v>
      </c>
      <c r="R3">
        <v>372</v>
      </c>
      <c r="S3">
        <v>371</v>
      </c>
      <c r="T3">
        <v>372</v>
      </c>
      <c r="U3">
        <v>372</v>
      </c>
      <c r="V3">
        <v>372</v>
      </c>
      <c r="W3">
        <v>372</v>
      </c>
      <c r="X3">
        <v>371</v>
      </c>
      <c r="Y3">
        <v>372</v>
      </c>
      <c r="Z3">
        <v>371</v>
      </c>
      <c r="AA3">
        <v>371</v>
      </c>
      <c r="AB3">
        <v>371</v>
      </c>
      <c r="AC3">
        <v>372</v>
      </c>
      <c r="AD3">
        <v>369</v>
      </c>
      <c r="AE3">
        <v>371</v>
      </c>
      <c r="AF3">
        <v>370</v>
      </c>
      <c r="AG3">
        <v>372</v>
      </c>
      <c r="AH3">
        <v>372</v>
      </c>
      <c r="AI3">
        <v>372</v>
      </c>
      <c r="AJ3">
        <v>372</v>
      </c>
      <c r="AK3">
        <v>370</v>
      </c>
      <c r="AL3">
        <v>371</v>
      </c>
      <c r="AM3">
        <v>371</v>
      </c>
      <c r="AN3">
        <v>371</v>
      </c>
      <c r="AO3">
        <v>372</v>
      </c>
      <c r="AP3">
        <v>372</v>
      </c>
      <c r="AQ3">
        <v>371</v>
      </c>
      <c r="AR3">
        <v>372</v>
      </c>
      <c r="AS3">
        <v>371</v>
      </c>
      <c r="AT3">
        <v>372</v>
      </c>
      <c r="AU3">
        <v>371</v>
      </c>
      <c r="AV3">
        <v>372</v>
      </c>
      <c r="AW3">
        <v>371</v>
      </c>
      <c r="AX3">
        <v>370</v>
      </c>
      <c r="AY3">
        <v>372</v>
      </c>
      <c r="AZ3">
        <v>372</v>
      </c>
      <c r="BA3">
        <v>371</v>
      </c>
      <c r="BB3">
        <v>372</v>
      </c>
      <c r="BC3">
        <v>372</v>
      </c>
      <c r="BD3">
        <v>371</v>
      </c>
      <c r="BE3">
        <v>371</v>
      </c>
      <c r="BF3">
        <v>370</v>
      </c>
      <c r="BG3">
        <v>371</v>
      </c>
      <c r="BH3">
        <v>370</v>
      </c>
      <c r="BI3">
        <v>369</v>
      </c>
      <c r="BJ3">
        <v>369</v>
      </c>
      <c r="BK3">
        <v>372</v>
      </c>
      <c r="BL3">
        <v>371</v>
      </c>
      <c r="BM3">
        <v>372</v>
      </c>
      <c r="BN3">
        <v>371</v>
      </c>
      <c r="BO3">
        <v>370</v>
      </c>
      <c r="BP3">
        <v>370</v>
      </c>
      <c r="BQ3">
        <v>372</v>
      </c>
      <c r="BR3">
        <v>372</v>
      </c>
      <c r="BS3">
        <v>371</v>
      </c>
      <c r="BT3">
        <v>369</v>
      </c>
      <c r="BU3">
        <v>371</v>
      </c>
      <c r="BV3">
        <v>372</v>
      </c>
      <c r="BW3">
        <v>371</v>
      </c>
      <c r="BX3">
        <v>370</v>
      </c>
      <c r="BY3">
        <v>372</v>
      </c>
      <c r="BZ3">
        <v>372</v>
      </c>
      <c r="CA3">
        <v>372</v>
      </c>
      <c r="CB3">
        <v>372</v>
      </c>
      <c r="CC3">
        <v>371</v>
      </c>
      <c r="CD3">
        <v>371</v>
      </c>
      <c r="CE3">
        <v>372</v>
      </c>
      <c r="CF3">
        <v>372</v>
      </c>
      <c r="CG3">
        <v>371</v>
      </c>
      <c r="CH3">
        <v>372</v>
      </c>
      <c r="CI3">
        <v>372</v>
      </c>
      <c r="CJ3">
        <v>371</v>
      </c>
      <c r="CK3">
        <v>372</v>
      </c>
      <c r="CL3">
        <v>372</v>
      </c>
      <c r="CM3">
        <v>369</v>
      </c>
      <c r="CN3">
        <v>370</v>
      </c>
      <c r="CO3">
        <v>370</v>
      </c>
      <c r="CP3">
        <v>371</v>
      </c>
      <c r="CQ3">
        <v>369</v>
      </c>
      <c r="CR3">
        <v>372</v>
      </c>
      <c r="CS3">
        <v>372</v>
      </c>
      <c r="CT3">
        <v>371</v>
      </c>
      <c r="CU3">
        <v>372</v>
      </c>
      <c r="CV3">
        <v>372</v>
      </c>
      <c r="CW3">
        <v>370</v>
      </c>
      <c r="CX3">
        <v>370</v>
      </c>
      <c r="CY3">
        <v>372</v>
      </c>
      <c r="CZ3">
        <v>371</v>
      </c>
      <c r="DA3">
        <v>371</v>
      </c>
      <c r="DB3">
        <v>371</v>
      </c>
      <c r="DC3">
        <v>371</v>
      </c>
      <c r="DD3">
        <v>372</v>
      </c>
      <c r="DE3">
        <v>370</v>
      </c>
      <c r="DF3">
        <v>371.21</v>
      </c>
      <c r="DG3">
        <v>0.8909760848857751</v>
      </c>
    </row>
    <row r="4" spans="1:111" ht="15">
      <c r="A4" s="23">
        <v>1.4</v>
      </c>
      <c r="B4">
        <f>Shannon__Slim_2011_Random!$L$109</f>
        <v>19.392956093881608</v>
      </c>
      <c r="C4">
        <f>Shannon__Slim_2011_Random!$L$110</f>
        <v>2.450600850255031</v>
      </c>
      <c r="D4">
        <v>100</v>
      </c>
      <c r="E4">
        <v>371.19</v>
      </c>
      <c r="F4">
        <v>0.8954994092232512</v>
      </c>
      <c r="H4">
        <v>100</v>
      </c>
      <c r="J4">
        <v>372</v>
      </c>
      <c r="K4">
        <v>372</v>
      </c>
      <c r="L4">
        <v>372</v>
      </c>
      <c r="M4">
        <v>371</v>
      </c>
      <c r="N4">
        <v>371</v>
      </c>
      <c r="O4">
        <v>370</v>
      </c>
      <c r="P4">
        <v>371</v>
      </c>
      <c r="Q4">
        <v>372</v>
      </c>
      <c r="R4">
        <v>372</v>
      </c>
      <c r="S4">
        <v>371</v>
      </c>
      <c r="T4">
        <v>372</v>
      </c>
      <c r="U4">
        <v>372</v>
      </c>
      <c r="V4">
        <v>372</v>
      </c>
      <c r="W4">
        <v>372</v>
      </c>
      <c r="X4">
        <v>371</v>
      </c>
      <c r="Y4">
        <v>372</v>
      </c>
      <c r="Z4">
        <v>371</v>
      </c>
      <c r="AA4">
        <v>371</v>
      </c>
      <c r="AB4">
        <v>371</v>
      </c>
      <c r="AC4">
        <v>372</v>
      </c>
      <c r="AD4">
        <v>369</v>
      </c>
      <c r="AE4">
        <v>371</v>
      </c>
      <c r="AF4">
        <v>370</v>
      </c>
      <c r="AG4">
        <v>372</v>
      </c>
      <c r="AH4">
        <v>372</v>
      </c>
      <c r="AI4">
        <v>372</v>
      </c>
      <c r="AJ4">
        <v>372</v>
      </c>
      <c r="AK4">
        <v>370</v>
      </c>
      <c r="AL4">
        <v>371</v>
      </c>
      <c r="AM4">
        <v>371</v>
      </c>
      <c r="AN4">
        <v>371</v>
      </c>
      <c r="AO4">
        <v>372</v>
      </c>
      <c r="AP4">
        <v>372</v>
      </c>
      <c r="AQ4">
        <v>371</v>
      </c>
      <c r="AR4">
        <v>372</v>
      </c>
      <c r="AS4">
        <v>371</v>
      </c>
      <c r="AT4">
        <v>372</v>
      </c>
      <c r="AU4">
        <v>371</v>
      </c>
      <c r="AV4">
        <v>372</v>
      </c>
      <c r="AW4">
        <v>371</v>
      </c>
      <c r="AX4">
        <v>370</v>
      </c>
      <c r="AY4">
        <v>372</v>
      </c>
      <c r="AZ4">
        <v>372</v>
      </c>
      <c r="BA4">
        <v>371</v>
      </c>
      <c r="BB4">
        <v>372</v>
      </c>
      <c r="BC4">
        <v>372</v>
      </c>
      <c r="BD4">
        <v>371</v>
      </c>
      <c r="BE4">
        <v>371</v>
      </c>
      <c r="BF4">
        <v>370</v>
      </c>
      <c r="BG4">
        <v>371</v>
      </c>
      <c r="BH4">
        <v>370</v>
      </c>
      <c r="BI4">
        <v>369</v>
      </c>
      <c r="BJ4">
        <v>369</v>
      </c>
      <c r="BK4">
        <v>372</v>
      </c>
      <c r="BL4">
        <v>371</v>
      </c>
      <c r="BM4">
        <v>372</v>
      </c>
      <c r="BN4">
        <v>371</v>
      </c>
      <c r="BO4">
        <v>370</v>
      </c>
      <c r="BP4">
        <v>370</v>
      </c>
      <c r="BQ4">
        <v>372</v>
      </c>
      <c r="BR4">
        <v>372</v>
      </c>
      <c r="BS4">
        <v>371</v>
      </c>
      <c r="BT4">
        <v>369</v>
      </c>
      <c r="BU4">
        <v>371</v>
      </c>
      <c r="BV4">
        <v>372</v>
      </c>
      <c r="BW4">
        <v>371</v>
      </c>
      <c r="BX4">
        <v>370</v>
      </c>
      <c r="BY4">
        <v>372</v>
      </c>
      <c r="BZ4">
        <v>372</v>
      </c>
      <c r="CA4">
        <v>372</v>
      </c>
      <c r="CB4">
        <v>372</v>
      </c>
      <c r="CC4">
        <v>371</v>
      </c>
      <c r="CD4">
        <v>371</v>
      </c>
      <c r="CE4">
        <v>372</v>
      </c>
      <c r="CF4">
        <v>372</v>
      </c>
      <c r="CG4">
        <v>371</v>
      </c>
      <c r="CH4">
        <v>372</v>
      </c>
      <c r="CI4">
        <v>372</v>
      </c>
      <c r="CJ4">
        <v>371</v>
      </c>
      <c r="CK4">
        <v>372</v>
      </c>
      <c r="CL4">
        <v>372</v>
      </c>
      <c r="CM4">
        <v>369</v>
      </c>
      <c r="CN4">
        <v>370</v>
      </c>
      <c r="CO4">
        <v>370</v>
      </c>
      <c r="CP4">
        <v>371</v>
      </c>
      <c r="CQ4">
        <v>369</v>
      </c>
      <c r="CR4">
        <v>372</v>
      </c>
      <c r="CS4">
        <v>372</v>
      </c>
      <c r="CT4">
        <v>371</v>
      </c>
      <c r="CU4">
        <v>372</v>
      </c>
      <c r="CV4">
        <v>372</v>
      </c>
      <c r="CW4">
        <v>370</v>
      </c>
      <c r="CX4">
        <v>370</v>
      </c>
      <c r="CY4">
        <v>372</v>
      </c>
      <c r="CZ4">
        <v>371</v>
      </c>
      <c r="DA4">
        <v>371</v>
      </c>
      <c r="DB4">
        <v>371</v>
      </c>
      <c r="DC4">
        <v>371</v>
      </c>
      <c r="DD4">
        <v>372</v>
      </c>
      <c r="DE4">
        <v>370</v>
      </c>
      <c r="DF4">
        <v>371.19</v>
      </c>
      <c r="DG4">
        <v>0.8954994092232512</v>
      </c>
    </row>
    <row r="5" spans="1:111" ht="15">
      <c r="A5" s="23">
        <v>1.5</v>
      </c>
      <c r="B5">
        <f>Shannon__Slim_2011_Random!$P$109</f>
        <v>13.478242985220911</v>
      </c>
      <c r="C5">
        <f>Shannon__Slim_2011_Random!$P$110</f>
        <v>0.8820625021658209</v>
      </c>
      <c r="D5">
        <v>100</v>
      </c>
      <c r="E5">
        <v>366.55</v>
      </c>
      <c r="F5">
        <v>3.2110132451620403</v>
      </c>
      <c r="H5">
        <v>100</v>
      </c>
      <c r="J5">
        <v>366</v>
      </c>
      <c r="K5">
        <v>366</v>
      </c>
      <c r="L5">
        <v>367</v>
      </c>
      <c r="M5">
        <v>370</v>
      </c>
      <c r="N5">
        <v>368</v>
      </c>
      <c r="O5">
        <v>365</v>
      </c>
      <c r="P5">
        <v>370</v>
      </c>
      <c r="Q5">
        <v>371</v>
      </c>
      <c r="R5">
        <v>371</v>
      </c>
      <c r="S5">
        <v>369</v>
      </c>
      <c r="T5">
        <v>368</v>
      </c>
      <c r="U5">
        <v>362</v>
      </c>
      <c r="V5">
        <v>368</v>
      </c>
      <c r="W5">
        <v>370</v>
      </c>
      <c r="X5">
        <v>368</v>
      </c>
      <c r="Y5">
        <v>366</v>
      </c>
      <c r="Z5">
        <v>366</v>
      </c>
      <c r="AA5">
        <v>364</v>
      </c>
      <c r="AB5">
        <v>364</v>
      </c>
      <c r="AC5">
        <v>365</v>
      </c>
      <c r="AD5">
        <v>362</v>
      </c>
      <c r="AE5">
        <v>369</v>
      </c>
      <c r="AF5">
        <v>366</v>
      </c>
      <c r="AG5">
        <v>369</v>
      </c>
      <c r="AH5">
        <v>369</v>
      </c>
      <c r="AI5">
        <v>369</v>
      </c>
      <c r="AJ5">
        <v>369</v>
      </c>
      <c r="AK5">
        <v>370</v>
      </c>
      <c r="AL5">
        <v>370</v>
      </c>
      <c r="AM5">
        <v>365</v>
      </c>
      <c r="AN5">
        <v>369</v>
      </c>
      <c r="AO5">
        <v>364</v>
      </c>
      <c r="AP5">
        <v>367</v>
      </c>
      <c r="AQ5">
        <v>363</v>
      </c>
      <c r="AR5">
        <v>368</v>
      </c>
      <c r="AS5">
        <v>362</v>
      </c>
      <c r="AT5">
        <v>367</v>
      </c>
      <c r="AU5">
        <v>369</v>
      </c>
      <c r="AV5">
        <v>368</v>
      </c>
      <c r="AW5">
        <v>365</v>
      </c>
      <c r="AX5">
        <v>366</v>
      </c>
      <c r="AY5">
        <v>368</v>
      </c>
      <c r="AZ5">
        <v>367</v>
      </c>
      <c r="BA5">
        <v>368</v>
      </c>
      <c r="BB5">
        <v>366</v>
      </c>
      <c r="BC5">
        <v>369</v>
      </c>
      <c r="BD5">
        <v>356</v>
      </c>
      <c r="BE5">
        <v>367</v>
      </c>
      <c r="BF5">
        <v>367</v>
      </c>
      <c r="BG5">
        <v>369</v>
      </c>
      <c r="BH5">
        <v>364</v>
      </c>
      <c r="BI5">
        <v>359</v>
      </c>
      <c r="BJ5">
        <v>361</v>
      </c>
      <c r="BK5">
        <v>371</v>
      </c>
      <c r="BL5">
        <v>368</v>
      </c>
      <c r="BM5">
        <v>370</v>
      </c>
      <c r="BN5">
        <v>366</v>
      </c>
      <c r="BO5">
        <v>367</v>
      </c>
      <c r="BP5">
        <v>360</v>
      </c>
      <c r="BQ5">
        <v>371</v>
      </c>
      <c r="BR5">
        <v>371</v>
      </c>
      <c r="BS5">
        <v>371</v>
      </c>
      <c r="BT5">
        <v>365</v>
      </c>
      <c r="BU5">
        <v>371</v>
      </c>
      <c r="BV5">
        <v>363</v>
      </c>
      <c r="BW5">
        <v>367</v>
      </c>
      <c r="BX5">
        <v>364</v>
      </c>
      <c r="BY5">
        <v>361</v>
      </c>
      <c r="BZ5">
        <v>372</v>
      </c>
      <c r="CA5">
        <v>370</v>
      </c>
      <c r="CB5">
        <v>358</v>
      </c>
      <c r="CC5">
        <v>368</v>
      </c>
      <c r="CD5">
        <v>368</v>
      </c>
      <c r="CE5">
        <v>368</v>
      </c>
      <c r="CF5">
        <v>363</v>
      </c>
      <c r="CG5">
        <v>365</v>
      </c>
      <c r="CH5">
        <v>364</v>
      </c>
      <c r="CI5">
        <v>366</v>
      </c>
      <c r="CJ5">
        <v>364</v>
      </c>
      <c r="CK5">
        <v>367</v>
      </c>
      <c r="CL5">
        <v>365</v>
      </c>
      <c r="CM5">
        <v>366</v>
      </c>
      <c r="CN5">
        <v>366</v>
      </c>
      <c r="CO5">
        <v>362</v>
      </c>
      <c r="CP5">
        <v>367</v>
      </c>
      <c r="CQ5">
        <v>363</v>
      </c>
      <c r="CR5">
        <v>366</v>
      </c>
      <c r="CS5">
        <v>368</v>
      </c>
      <c r="CT5">
        <v>366</v>
      </c>
      <c r="CU5">
        <v>359</v>
      </c>
      <c r="CV5">
        <v>364</v>
      </c>
      <c r="CW5">
        <v>368</v>
      </c>
      <c r="CX5">
        <v>364</v>
      </c>
      <c r="CY5">
        <v>370</v>
      </c>
      <c r="CZ5">
        <v>368</v>
      </c>
      <c r="DA5">
        <v>369</v>
      </c>
      <c r="DB5">
        <v>370</v>
      </c>
      <c r="DC5">
        <v>370</v>
      </c>
      <c r="DD5">
        <v>370</v>
      </c>
      <c r="DE5">
        <v>364</v>
      </c>
      <c r="DF5">
        <v>366.55</v>
      </c>
      <c r="DG5">
        <v>3.2110132451620403</v>
      </c>
    </row>
    <row r="6" spans="1:111" ht="15">
      <c r="A6" s="23">
        <v>1.6</v>
      </c>
      <c r="B6">
        <f>Shannon__Slim_2011_Random!$T$109</f>
        <v>10.233558730379285</v>
      </c>
      <c r="C6">
        <f>Shannon__Slim_2011_Random!$T$110</f>
        <v>0.7446670942382148</v>
      </c>
      <c r="D6">
        <v>100</v>
      </c>
      <c r="E6">
        <v>325.63</v>
      </c>
      <c r="F6">
        <v>8.791243347556685</v>
      </c>
      <c r="H6">
        <v>100</v>
      </c>
      <c r="J6">
        <v>338</v>
      </c>
      <c r="K6">
        <v>329</v>
      </c>
      <c r="L6">
        <v>334</v>
      </c>
      <c r="M6">
        <v>316</v>
      </c>
      <c r="N6">
        <v>318</v>
      </c>
      <c r="O6">
        <v>337</v>
      </c>
      <c r="P6">
        <v>336</v>
      </c>
      <c r="Q6">
        <v>334</v>
      </c>
      <c r="R6">
        <v>320</v>
      </c>
      <c r="S6">
        <v>319</v>
      </c>
      <c r="T6">
        <v>332</v>
      </c>
      <c r="U6">
        <v>325</v>
      </c>
      <c r="V6">
        <v>336</v>
      </c>
      <c r="W6">
        <v>327</v>
      </c>
      <c r="X6">
        <v>314</v>
      </c>
      <c r="Y6">
        <v>315</v>
      </c>
      <c r="Z6">
        <v>331</v>
      </c>
      <c r="AA6">
        <v>323</v>
      </c>
      <c r="AB6">
        <v>329</v>
      </c>
      <c r="AC6">
        <v>328</v>
      </c>
      <c r="AD6">
        <v>329</v>
      </c>
      <c r="AE6">
        <v>341</v>
      </c>
      <c r="AF6">
        <v>331</v>
      </c>
      <c r="AG6">
        <v>317</v>
      </c>
      <c r="AH6">
        <v>325</v>
      </c>
      <c r="AI6">
        <v>333</v>
      </c>
      <c r="AJ6">
        <v>343</v>
      </c>
      <c r="AK6">
        <v>318</v>
      </c>
      <c r="AL6">
        <v>329</v>
      </c>
      <c r="AM6">
        <v>331</v>
      </c>
      <c r="AN6">
        <v>315</v>
      </c>
      <c r="AO6">
        <v>328</v>
      </c>
      <c r="AP6">
        <v>341</v>
      </c>
      <c r="AQ6">
        <v>326</v>
      </c>
      <c r="AR6">
        <v>310</v>
      </c>
      <c r="AS6">
        <v>332</v>
      </c>
      <c r="AT6">
        <v>311</v>
      </c>
      <c r="AU6">
        <v>310</v>
      </c>
      <c r="AV6">
        <v>329</v>
      </c>
      <c r="AW6">
        <v>311</v>
      </c>
      <c r="AX6">
        <v>324</v>
      </c>
      <c r="AY6">
        <v>324</v>
      </c>
      <c r="AZ6">
        <v>339</v>
      </c>
      <c r="BA6">
        <v>332</v>
      </c>
      <c r="BB6">
        <v>320</v>
      </c>
      <c r="BC6">
        <v>331</v>
      </c>
      <c r="BD6">
        <v>335</v>
      </c>
      <c r="BE6">
        <v>336</v>
      </c>
      <c r="BF6">
        <v>323</v>
      </c>
      <c r="BG6">
        <v>337</v>
      </c>
      <c r="BH6">
        <v>321</v>
      </c>
      <c r="BI6">
        <v>330</v>
      </c>
      <c r="BJ6">
        <v>328</v>
      </c>
      <c r="BK6">
        <v>343</v>
      </c>
      <c r="BL6">
        <v>335</v>
      </c>
      <c r="BM6">
        <v>324</v>
      </c>
      <c r="BN6">
        <v>322</v>
      </c>
      <c r="BO6">
        <v>317</v>
      </c>
      <c r="BP6">
        <v>316</v>
      </c>
      <c r="BQ6">
        <v>320</v>
      </c>
      <c r="BR6">
        <v>334</v>
      </c>
      <c r="BS6">
        <v>314</v>
      </c>
      <c r="BT6">
        <v>320</v>
      </c>
      <c r="BU6">
        <v>326</v>
      </c>
      <c r="BV6">
        <v>321</v>
      </c>
      <c r="BW6">
        <v>343</v>
      </c>
      <c r="BX6">
        <v>335</v>
      </c>
      <c r="BY6">
        <v>340</v>
      </c>
      <c r="BZ6">
        <v>328</v>
      </c>
      <c r="CA6">
        <v>326</v>
      </c>
      <c r="CB6">
        <v>322</v>
      </c>
      <c r="CC6">
        <v>339</v>
      </c>
      <c r="CD6">
        <v>323</v>
      </c>
      <c r="CE6">
        <v>303</v>
      </c>
      <c r="CF6">
        <v>318</v>
      </c>
      <c r="CG6">
        <v>329</v>
      </c>
      <c r="CH6">
        <v>323</v>
      </c>
      <c r="CI6">
        <v>318</v>
      </c>
      <c r="CJ6">
        <v>319</v>
      </c>
      <c r="CK6">
        <v>304</v>
      </c>
      <c r="CL6">
        <v>323</v>
      </c>
      <c r="CM6">
        <v>325</v>
      </c>
      <c r="CN6">
        <v>315</v>
      </c>
      <c r="CO6">
        <v>331</v>
      </c>
      <c r="CP6">
        <v>330</v>
      </c>
      <c r="CQ6">
        <v>327</v>
      </c>
      <c r="CR6">
        <v>325</v>
      </c>
      <c r="CS6">
        <v>332</v>
      </c>
      <c r="CT6">
        <v>324</v>
      </c>
      <c r="CU6">
        <v>321</v>
      </c>
      <c r="CV6">
        <v>310</v>
      </c>
      <c r="CW6">
        <v>314</v>
      </c>
      <c r="CX6">
        <v>330</v>
      </c>
      <c r="CY6">
        <v>331</v>
      </c>
      <c r="CZ6">
        <v>315</v>
      </c>
      <c r="DA6">
        <v>323</v>
      </c>
      <c r="DB6">
        <v>321</v>
      </c>
      <c r="DC6">
        <v>326</v>
      </c>
      <c r="DD6">
        <v>322</v>
      </c>
      <c r="DE6">
        <v>325</v>
      </c>
      <c r="DF6">
        <v>325.63</v>
      </c>
      <c r="DG6">
        <v>8.791243347556685</v>
      </c>
    </row>
    <row r="7" spans="1:111" ht="15">
      <c r="A7" s="23">
        <v>1.7</v>
      </c>
      <c r="B7">
        <f>Shannon__Slim_2011_Random!$X$109</f>
        <v>8.974115367253244</v>
      </c>
      <c r="C7">
        <f>Shannon__Slim_2011_Random!$X$110</f>
        <v>0.742161738658821</v>
      </c>
      <c r="D7">
        <v>100</v>
      </c>
      <c r="E7">
        <v>258.4</v>
      </c>
      <c r="F7">
        <v>11.026139740442146</v>
      </c>
      <c r="H7">
        <v>100</v>
      </c>
      <c r="J7">
        <v>256</v>
      </c>
      <c r="K7">
        <v>248</v>
      </c>
      <c r="L7">
        <v>270</v>
      </c>
      <c r="M7">
        <v>247</v>
      </c>
      <c r="N7">
        <v>264</v>
      </c>
      <c r="O7">
        <v>280</v>
      </c>
      <c r="P7">
        <v>263</v>
      </c>
      <c r="Q7">
        <v>263</v>
      </c>
      <c r="R7">
        <v>240</v>
      </c>
      <c r="S7">
        <v>256</v>
      </c>
      <c r="T7">
        <v>278</v>
      </c>
      <c r="U7">
        <v>254</v>
      </c>
      <c r="V7">
        <v>281</v>
      </c>
      <c r="W7">
        <v>255</v>
      </c>
      <c r="X7">
        <v>266</v>
      </c>
      <c r="Y7">
        <v>256</v>
      </c>
      <c r="Z7">
        <v>251</v>
      </c>
      <c r="AA7">
        <v>244</v>
      </c>
      <c r="AB7">
        <v>255</v>
      </c>
      <c r="AC7">
        <v>280</v>
      </c>
      <c r="AD7">
        <v>250</v>
      </c>
      <c r="AE7">
        <v>261</v>
      </c>
      <c r="AF7">
        <v>262</v>
      </c>
      <c r="AG7">
        <v>238</v>
      </c>
      <c r="AH7">
        <v>265</v>
      </c>
      <c r="AI7">
        <v>271</v>
      </c>
      <c r="AJ7">
        <v>262</v>
      </c>
      <c r="AK7">
        <v>270</v>
      </c>
      <c r="AL7">
        <v>263</v>
      </c>
      <c r="AM7">
        <v>261</v>
      </c>
      <c r="AN7">
        <v>254</v>
      </c>
      <c r="AO7">
        <v>274</v>
      </c>
      <c r="AP7">
        <v>260</v>
      </c>
      <c r="AQ7">
        <v>253</v>
      </c>
      <c r="AR7">
        <v>240</v>
      </c>
      <c r="AS7">
        <v>265</v>
      </c>
      <c r="AT7">
        <v>254</v>
      </c>
      <c r="AU7">
        <v>259</v>
      </c>
      <c r="AV7">
        <v>276</v>
      </c>
      <c r="AW7">
        <v>245</v>
      </c>
      <c r="AX7">
        <v>255</v>
      </c>
      <c r="AY7">
        <v>254</v>
      </c>
      <c r="AZ7">
        <v>254</v>
      </c>
      <c r="BA7">
        <v>266</v>
      </c>
      <c r="BB7">
        <v>248</v>
      </c>
      <c r="BC7">
        <v>275</v>
      </c>
      <c r="BD7">
        <v>266</v>
      </c>
      <c r="BE7">
        <v>258</v>
      </c>
      <c r="BF7">
        <v>263</v>
      </c>
      <c r="BG7">
        <v>252</v>
      </c>
      <c r="BH7">
        <v>247</v>
      </c>
      <c r="BI7">
        <v>269</v>
      </c>
      <c r="BJ7">
        <v>248</v>
      </c>
      <c r="BK7">
        <v>270</v>
      </c>
      <c r="BL7">
        <v>262</v>
      </c>
      <c r="BM7">
        <v>237</v>
      </c>
      <c r="BN7">
        <v>274</v>
      </c>
      <c r="BO7">
        <v>237</v>
      </c>
      <c r="BP7">
        <v>233</v>
      </c>
      <c r="BQ7">
        <v>253</v>
      </c>
      <c r="BR7">
        <v>260</v>
      </c>
      <c r="BS7">
        <v>262</v>
      </c>
      <c r="BT7">
        <v>256</v>
      </c>
      <c r="BU7">
        <v>243</v>
      </c>
      <c r="BV7">
        <v>268</v>
      </c>
      <c r="BW7">
        <v>256</v>
      </c>
      <c r="BX7">
        <v>251</v>
      </c>
      <c r="BY7">
        <v>271</v>
      </c>
      <c r="BZ7">
        <v>267</v>
      </c>
      <c r="CA7">
        <v>253</v>
      </c>
      <c r="CB7">
        <v>256</v>
      </c>
      <c r="CC7">
        <v>253</v>
      </c>
      <c r="CD7">
        <v>273</v>
      </c>
      <c r="CE7">
        <v>261</v>
      </c>
      <c r="CF7">
        <v>267</v>
      </c>
      <c r="CG7">
        <v>266</v>
      </c>
      <c r="CH7">
        <v>259</v>
      </c>
      <c r="CI7">
        <v>266</v>
      </c>
      <c r="CJ7">
        <v>261</v>
      </c>
      <c r="CK7">
        <v>241</v>
      </c>
      <c r="CL7">
        <v>252</v>
      </c>
      <c r="CM7">
        <v>265</v>
      </c>
      <c r="CN7">
        <v>257</v>
      </c>
      <c r="CO7">
        <v>261</v>
      </c>
      <c r="CP7">
        <v>262</v>
      </c>
      <c r="CQ7">
        <v>261</v>
      </c>
      <c r="CR7">
        <v>254</v>
      </c>
      <c r="CS7">
        <v>273</v>
      </c>
      <c r="CT7">
        <v>258</v>
      </c>
      <c r="CU7">
        <v>274</v>
      </c>
      <c r="CV7">
        <v>253</v>
      </c>
      <c r="CW7">
        <v>263</v>
      </c>
      <c r="CX7">
        <v>256</v>
      </c>
      <c r="CY7">
        <v>258</v>
      </c>
      <c r="CZ7">
        <v>232</v>
      </c>
      <c r="DA7">
        <v>267</v>
      </c>
      <c r="DB7">
        <v>262</v>
      </c>
      <c r="DC7">
        <v>261</v>
      </c>
      <c r="DD7">
        <v>241</v>
      </c>
      <c r="DE7">
        <v>229</v>
      </c>
      <c r="DF7">
        <v>258.4</v>
      </c>
      <c r="DG7">
        <v>11.026139740442146</v>
      </c>
    </row>
    <row r="8" spans="1:111" ht="15">
      <c r="A8" s="23">
        <v>1.8</v>
      </c>
      <c r="B8">
        <f>Shannon__Slim_2011_Random!$AB$109</f>
        <v>8.327060744636622</v>
      </c>
      <c r="C8">
        <f>Shannon__Slim_2011_Random!$AB$110</f>
        <v>1.0927623565643516</v>
      </c>
      <c r="D8">
        <v>100</v>
      </c>
      <c r="E8">
        <v>193.45</v>
      </c>
      <c r="F8">
        <v>12.44979818099373</v>
      </c>
      <c r="H8">
        <v>100</v>
      </c>
      <c r="J8">
        <v>208</v>
      </c>
      <c r="K8">
        <v>189</v>
      </c>
      <c r="L8">
        <v>205</v>
      </c>
      <c r="M8">
        <v>199</v>
      </c>
      <c r="N8">
        <v>184</v>
      </c>
      <c r="O8">
        <v>216</v>
      </c>
      <c r="P8">
        <v>186</v>
      </c>
      <c r="Q8">
        <v>201</v>
      </c>
      <c r="R8">
        <v>183</v>
      </c>
      <c r="S8">
        <v>190</v>
      </c>
      <c r="T8">
        <v>202</v>
      </c>
      <c r="U8">
        <v>192</v>
      </c>
      <c r="V8">
        <v>203</v>
      </c>
      <c r="W8">
        <v>198</v>
      </c>
      <c r="X8">
        <v>188</v>
      </c>
      <c r="Y8">
        <v>197</v>
      </c>
      <c r="Z8">
        <v>178</v>
      </c>
      <c r="AA8">
        <v>174</v>
      </c>
      <c r="AB8">
        <v>190</v>
      </c>
      <c r="AC8">
        <v>186</v>
      </c>
      <c r="AD8">
        <v>191</v>
      </c>
      <c r="AE8">
        <v>199</v>
      </c>
      <c r="AF8">
        <v>176</v>
      </c>
      <c r="AG8">
        <v>161</v>
      </c>
      <c r="AH8">
        <v>189</v>
      </c>
      <c r="AI8">
        <v>207</v>
      </c>
      <c r="AJ8">
        <v>205</v>
      </c>
      <c r="AK8">
        <v>198</v>
      </c>
      <c r="AL8">
        <v>182</v>
      </c>
      <c r="AM8">
        <v>197</v>
      </c>
      <c r="AN8">
        <v>181</v>
      </c>
      <c r="AO8">
        <v>215</v>
      </c>
      <c r="AP8">
        <v>199</v>
      </c>
      <c r="AQ8">
        <v>192</v>
      </c>
      <c r="AR8">
        <v>204</v>
      </c>
      <c r="AS8">
        <v>205</v>
      </c>
      <c r="AT8">
        <v>195</v>
      </c>
      <c r="AU8">
        <v>193</v>
      </c>
      <c r="AV8">
        <v>206</v>
      </c>
      <c r="AW8">
        <v>178</v>
      </c>
      <c r="AX8">
        <v>172</v>
      </c>
      <c r="AY8">
        <v>197</v>
      </c>
      <c r="AZ8">
        <v>179</v>
      </c>
      <c r="BA8">
        <v>193</v>
      </c>
      <c r="BB8">
        <v>180</v>
      </c>
      <c r="BC8">
        <v>229</v>
      </c>
      <c r="BD8">
        <v>197</v>
      </c>
      <c r="BE8">
        <v>196</v>
      </c>
      <c r="BF8">
        <v>194</v>
      </c>
      <c r="BG8">
        <v>199</v>
      </c>
      <c r="BH8">
        <v>182</v>
      </c>
      <c r="BI8">
        <v>195</v>
      </c>
      <c r="BJ8">
        <v>182</v>
      </c>
      <c r="BK8">
        <v>197</v>
      </c>
      <c r="BL8">
        <v>200</v>
      </c>
      <c r="BM8">
        <v>203</v>
      </c>
      <c r="BN8">
        <v>188</v>
      </c>
      <c r="BO8">
        <v>189</v>
      </c>
      <c r="BP8">
        <v>176</v>
      </c>
      <c r="BQ8">
        <v>186</v>
      </c>
      <c r="BR8">
        <v>178</v>
      </c>
      <c r="BS8">
        <v>189</v>
      </c>
      <c r="BT8">
        <v>183</v>
      </c>
      <c r="BU8">
        <v>195</v>
      </c>
      <c r="BV8">
        <v>205</v>
      </c>
      <c r="BW8">
        <v>212</v>
      </c>
      <c r="BX8">
        <v>181</v>
      </c>
      <c r="BY8">
        <v>187</v>
      </c>
      <c r="BZ8">
        <v>184</v>
      </c>
      <c r="CA8">
        <v>180</v>
      </c>
      <c r="CB8">
        <v>194</v>
      </c>
      <c r="CC8">
        <v>195</v>
      </c>
      <c r="CD8">
        <v>177</v>
      </c>
      <c r="CE8">
        <v>189</v>
      </c>
      <c r="CF8">
        <v>228</v>
      </c>
      <c r="CG8">
        <v>200</v>
      </c>
      <c r="CH8">
        <v>211</v>
      </c>
      <c r="CI8">
        <v>193</v>
      </c>
      <c r="CJ8">
        <v>201</v>
      </c>
      <c r="CK8">
        <v>169</v>
      </c>
      <c r="CL8">
        <v>185</v>
      </c>
      <c r="CM8">
        <v>208</v>
      </c>
      <c r="CN8">
        <v>184</v>
      </c>
      <c r="CO8">
        <v>186</v>
      </c>
      <c r="CP8">
        <v>202</v>
      </c>
      <c r="CQ8">
        <v>191</v>
      </c>
      <c r="CR8">
        <v>194</v>
      </c>
      <c r="CS8">
        <v>207</v>
      </c>
      <c r="CT8">
        <v>197</v>
      </c>
      <c r="CU8">
        <v>216</v>
      </c>
      <c r="CV8">
        <v>217</v>
      </c>
      <c r="CW8">
        <v>217</v>
      </c>
      <c r="CX8">
        <v>179</v>
      </c>
      <c r="CY8">
        <v>194</v>
      </c>
      <c r="CZ8">
        <v>187</v>
      </c>
      <c r="DA8">
        <v>195</v>
      </c>
      <c r="DB8">
        <v>210</v>
      </c>
      <c r="DC8">
        <v>187</v>
      </c>
      <c r="DD8">
        <v>183</v>
      </c>
      <c r="DE8">
        <v>179</v>
      </c>
      <c r="DF8">
        <v>193.45</v>
      </c>
      <c r="DG8">
        <v>12.44979818099373</v>
      </c>
    </row>
    <row r="9" spans="1:111" ht="15">
      <c r="A9" s="23">
        <v>1.9</v>
      </c>
      <c r="B9">
        <f>Shannon__Slim_2011_Random!$AF$109</f>
        <v>7.828497749154419</v>
      </c>
      <c r="C9">
        <f>Shannon__Slim_2011_Random!$AF$110</f>
        <v>1.4491238261989303</v>
      </c>
      <c r="D9">
        <v>100</v>
      </c>
      <c r="E9">
        <v>139.65</v>
      </c>
      <c r="F9">
        <v>12.52179917365929</v>
      </c>
      <c r="H9">
        <v>100</v>
      </c>
      <c r="J9">
        <v>158</v>
      </c>
      <c r="K9">
        <v>127</v>
      </c>
      <c r="L9">
        <v>135</v>
      </c>
      <c r="M9">
        <v>152</v>
      </c>
      <c r="N9">
        <v>132</v>
      </c>
      <c r="O9">
        <v>167</v>
      </c>
      <c r="P9">
        <v>128</v>
      </c>
      <c r="Q9">
        <v>147</v>
      </c>
      <c r="R9">
        <v>146</v>
      </c>
      <c r="S9">
        <v>148</v>
      </c>
      <c r="T9">
        <v>153</v>
      </c>
      <c r="U9">
        <v>151</v>
      </c>
      <c r="V9">
        <v>141</v>
      </c>
      <c r="W9">
        <v>145</v>
      </c>
      <c r="X9">
        <v>133</v>
      </c>
      <c r="Y9">
        <v>139</v>
      </c>
      <c r="Z9">
        <v>120</v>
      </c>
      <c r="AA9">
        <v>139</v>
      </c>
      <c r="AB9">
        <v>148</v>
      </c>
      <c r="AC9">
        <v>130</v>
      </c>
      <c r="AD9">
        <v>135</v>
      </c>
      <c r="AE9">
        <v>154</v>
      </c>
      <c r="AF9">
        <v>130</v>
      </c>
      <c r="AG9">
        <v>120</v>
      </c>
      <c r="AH9">
        <v>139</v>
      </c>
      <c r="AI9">
        <v>139</v>
      </c>
      <c r="AJ9">
        <v>156</v>
      </c>
      <c r="AK9">
        <v>151</v>
      </c>
      <c r="AL9">
        <v>130</v>
      </c>
      <c r="AM9">
        <v>123</v>
      </c>
      <c r="AN9">
        <v>118</v>
      </c>
      <c r="AO9">
        <v>154</v>
      </c>
      <c r="AP9">
        <v>148</v>
      </c>
      <c r="AQ9">
        <v>133</v>
      </c>
      <c r="AR9">
        <v>141</v>
      </c>
      <c r="AS9">
        <v>138</v>
      </c>
      <c r="AT9">
        <v>145</v>
      </c>
      <c r="AU9">
        <v>139</v>
      </c>
      <c r="AV9">
        <v>135</v>
      </c>
      <c r="AW9">
        <v>139</v>
      </c>
      <c r="AX9">
        <v>125</v>
      </c>
      <c r="AY9">
        <v>134</v>
      </c>
      <c r="AZ9">
        <v>125</v>
      </c>
      <c r="BA9">
        <v>142</v>
      </c>
      <c r="BB9">
        <v>110</v>
      </c>
      <c r="BC9">
        <v>159</v>
      </c>
      <c r="BD9">
        <v>144</v>
      </c>
      <c r="BE9">
        <v>154</v>
      </c>
      <c r="BF9">
        <v>151</v>
      </c>
      <c r="BG9">
        <v>164</v>
      </c>
      <c r="BH9">
        <v>136</v>
      </c>
      <c r="BI9">
        <v>155</v>
      </c>
      <c r="BJ9">
        <v>153</v>
      </c>
      <c r="BK9">
        <v>153</v>
      </c>
      <c r="BL9">
        <v>154</v>
      </c>
      <c r="BM9">
        <v>135</v>
      </c>
      <c r="BN9">
        <v>131</v>
      </c>
      <c r="BO9">
        <v>141</v>
      </c>
      <c r="BP9">
        <v>134</v>
      </c>
      <c r="BQ9">
        <v>122</v>
      </c>
      <c r="BR9">
        <v>130</v>
      </c>
      <c r="BS9">
        <v>143</v>
      </c>
      <c r="BT9">
        <v>115</v>
      </c>
      <c r="BU9">
        <v>145</v>
      </c>
      <c r="BV9">
        <v>127</v>
      </c>
      <c r="BW9">
        <v>148</v>
      </c>
      <c r="BX9">
        <v>135</v>
      </c>
      <c r="BY9">
        <v>149</v>
      </c>
      <c r="BZ9">
        <v>127</v>
      </c>
      <c r="CA9">
        <v>115</v>
      </c>
      <c r="CB9">
        <v>127</v>
      </c>
      <c r="CC9">
        <v>139</v>
      </c>
      <c r="CD9">
        <v>133</v>
      </c>
      <c r="CE9">
        <v>137</v>
      </c>
      <c r="CF9">
        <v>156</v>
      </c>
      <c r="CG9">
        <v>153</v>
      </c>
      <c r="CH9">
        <v>150</v>
      </c>
      <c r="CI9">
        <v>138</v>
      </c>
      <c r="CJ9">
        <v>152</v>
      </c>
      <c r="CK9">
        <v>115</v>
      </c>
      <c r="CL9">
        <v>145</v>
      </c>
      <c r="CM9">
        <v>162</v>
      </c>
      <c r="CN9">
        <v>142</v>
      </c>
      <c r="CO9">
        <v>125</v>
      </c>
      <c r="CP9">
        <v>157</v>
      </c>
      <c r="CQ9">
        <v>121</v>
      </c>
      <c r="CR9">
        <v>140</v>
      </c>
      <c r="CS9">
        <v>142</v>
      </c>
      <c r="CT9">
        <v>123</v>
      </c>
      <c r="CU9">
        <v>166</v>
      </c>
      <c r="CV9">
        <v>136</v>
      </c>
      <c r="CW9">
        <v>150</v>
      </c>
      <c r="CX9">
        <v>142</v>
      </c>
      <c r="CY9">
        <v>148</v>
      </c>
      <c r="CZ9">
        <v>136</v>
      </c>
      <c r="DA9">
        <v>145</v>
      </c>
      <c r="DB9">
        <v>139</v>
      </c>
      <c r="DC9">
        <v>118</v>
      </c>
      <c r="DD9">
        <v>137</v>
      </c>
      <c r="DE9">
        <v>129</v>
      </c>
      <c r="DF9">
        <v>139.65</v>
      </c>
      <c r="DG9">
        <v>12.52179917365929</v>
      </c>
    </row>
    <row r="10" spans="1:111" ht="15">
      <c r="A10" s="23">
        <v>2</v>
      </c>
      <c r="B10">
        <f>Shannon__Slim_2011_Random!$AJ$109</f>
        <v>7.421141689791606</v>
      </c>
      <c r="C10">
        <f>Shannon__Slim_2011_Random!$AJ$110</f>
        <v>1.8064988212442987</v>
      </c>
      <c r="D10">
        <v>94</v>
      </c>
      <c r="E10">
        <v>99.83</v>
      </c>
      <c r="F10">
        <v>13.035348212851963</v>
      </c>
      <c r="H10">
        <v>100</v>
      </c>
      <c r="J10">
        <v>128</v>
      </c>
      <c r="K10">
        <v>82</v>
      </c>
      <c r="L10">
        <v>91</v>
      </c>
      <c r="M10">
        <v>113</v>
      </c>
      <c r="N10">
        <v>94</v>
      </c>
      <c r="O10">
        <v>129</v>
      </c>
      <c r="P10">
        <v>90</v>
      </c>
      <c r="Q10">
        <v>104</v>
      </c>
      <c r="R10">
        <v>98</v>
      </c>
      <c r="S10">
        <v>102</v>
      </c>
      <c r="T10">
        <v>105</v>
      </c>
      <c r="U10">
        <v>110</v>
      </c>
      <c r="V10">
        <v>89</v>
      </c>
      <c r="W10">
        <v>118</v>
      </c>
      <c r="X10">
        <v>95</v>
      </c>
      <c r="Y10">
        <v>89</v>
      </c>
      <c r="Z10">
        <v>83</v>
      </c>
      <c r="AA10">
        <v>113</v>
      </c>
      <c r="AB10">
        <v>114</v>
      </c>
      <c r="AC10">
        <v>91</v>
      </c>
      <c r="AD10">
        <v>93</v>
      </c>
      <c r="AE10">
        <v>98</v>
      </c>
      <c r="AF10">
        <v>70</v>
      </c>
      <c r="AG10">
        <v>98</v>
      </c>
      <c r="AH10">
        <v>106</v>
      </c>
      <c r="AI10">
        <v>104</v>
      </c>
      <c r="AJ10">
        <v>121</v>
      </c>
      <c r="AK10">
        <v>126</v>
      </c>
      <c r="AL10">
        <v>93</v>
      </c>
      <c r="AM10">
        <v>78</v>
      </c>
      <c r="AN10">
        <v>87</v>
      </c>
      <c r="AO10">
        <v>114</v>
      </c>
      <c r="AP10">
        <v>112</v>
      </c>
      <c r="AQ10">
        <v>83</v>
      </c>
      <c r="AR10">
        <v>109</v>
      </c>
      <c r="AS10">
        <v>82</v>
      </c>
      <c r="AT10">
        <v>98</v>
      </c>
      <c r="AU10">
        <v>100</v>
      </c>
      <c r="AV10">
        <v>98</v>
      </c>
      <c r="AW10">
        <v>90</v>
      </c>
      <c r="AX10">
        <v>89</v>
      </c>
      <c r="AY10">
        <v>97</v>
      </c>
      <c r="AZ10">
        <v>79</v>
      </c>
      <c r="BA10">
        <v>103</v>
      </c>
      <c r="BB10">
        <v>82</v>
      </c>
      <c r="BC10">
        <v>110</v>
      </c>
      <c r="BD10">
        <v>99</v>
      </c>
      <c r="BE10">
        <v>99</v>
      </c>
      <c r="BF10">
        <v>108</v>
      </c>
      <c r="BG10">
        <v>133</v>
      </c>
      <c r="BH10">
        <v>86</v>
      </c>
      <c r="BI10">
        <v>106</v>
      </c>
      <c r="BJ10">
        <v>111</v>
      </c>
      <c r="BK10">
        <v>103</v>
      </c>
      <c r="BL10">
        <v>110</v>
      </c>
      <c r="BM10">
        <v>88</v>
      </c>
      <c r="BN10">
        <v>83</v>
      </c>
      <c r="BO10">
        <v>80</v>
      </c>
      <c r="BP10">
        <v>97</v>
      </c>
      <c r="BQ10">
        <v>102</v>
      </c>
      <c r="BR10">
        <v>96</v>
      </c>
      <c r="BS10">
        <v>88</v>
      </c>
      <c r="BT10">
        <v>82</v>
      </c>
      <c r="BU10">
        <v>96</v>
      </c>
      <c r="BV10">
        <v>88</v>
      </c>
      <c r="BW10">
        <v>111</v>
      </c>
      <c r="BX10">
        <v>96</v>
      </c>
      <c r="BY10">
        <v>125</v>
      </c>
      <c r="BZ10">
        <v>97</v>
      </c>
      <c r="CA10">
        <v>75</v>
      </c>
      <c r="CB10">
        <v>88</v>
      </c>
      <c r="CC10">
        <v>96</v>
      </c>
      <c r="CD10">
        <v>97</v>
      </c>
      <c r="CE10">
        <v>92</v>
      </c>
      <c r="CF10">
        <v>106</v>
      </c>
      <c r="CG10">
        <v>115</v>
      </c>
      <c r="CH10">
        <v>114</v>
      </c>
      <c r="CI10">
        <v>107</v>
      </c>
      <c r="CJ10">
        <v>112</v>
      </c>
      <c r="CK10">
        <v>80</v>
      </c>
      <c r="CL10">
        <v>108</v>
      </c>
      <c r="CM10">
        <v>122</v>
      </c>
      <c r="CN10">
        <v>101</v>
      </c>
      <c r="CO10">
        <v>94</v>
      </c>
      <c r="CP10">
        <v>101</v>
      </c>
      <c r="CQ10">
        <v>97</v>
      </c>
      <c r="CR10">
        <v>117</v>
      </c>
      <c r="CS10">
        <v>83</v>
      </c>
      <c r="CT10">
        <v>90</v>
      </c>
      <c r="CU10">
        <v>123</v>
      </c>
      <c r="CV10">
        <v>99</v>
      </c>
      <c r="CW10">
        <v>102</v>
      </c>
      <c r="CX10">
        <v>93</v>
      </c>
      <c r="CY10">
        <v>105</v>
      </c>
      <c r="CZ10">
        <v>110</v>
      </c>
      <c r="DA10">
        <v>108</v>
      </c>
      <c r="DB10">
        <v>108</v>
      </c>
      <c r="DC10">
        <v>93</v>
      </c>
      <c r="DD10">
        <v>109</v>
      </c>
      <c r="DE10">
        <v>96</v>
      </c>
      <c r="DF10">
        <v>99.83</v>
      </c>
      <c r="DG10">
        <v>13.035348212851963</v>
      </c>
    </row>
    <row r="11" spans="1:111" ht="15">
      <c r="A11" s="23">
        <v>2.1</v>
      </c>
      <c r="B11">
        <f>Shannon__Slim_2011_Random!$AN$109</f>
        <v>7.361752244582528</v>
      </c>
      <c r="C11">
        <f>Shannon__Slim_2011_Random!$AN$110</f>
        <v>1.9087837873888034</v>
      </c>
      <c r="D11">
        <v>75</v>
      </c>
      <c r="E11">
        <v>68.97</v>
      </c>
      <c r="F11">
        <v>12.70524825941363</v>
      </c>
      <c r="H11">
        <v>100</v>
      </c>
      <c r="J11">
        <v>74</v>
      </c>
      <c r="K11">
        <v>61</v>
      </c>
      <c r="L11">
        <v>70</v>
      </c>
      <c r="M11">
        <v>78</v>
      </c>
      <c r="N11">
        <v>58</v>
      </c>
      <c r="O11">
        <v>92</v>
      </c>
      <c r="P11">
        <v>68</v>
      </c>
      <c r="Q11">
        <v>68</v>
      </c>
      <c r="R11">
        <v>70</v>
      </c>
      <c r="S11">
        <v>73</v>
      </c>
      <c r="T11">
        <v>75</v>
      </c>
      <c r="U11">
        <v>89</v>
      </c>
      <c r="V11">
        <v>56</v>
      </c>
      <c r="W11">
        <v>83</v>
      </c>
      <c r="X11">
        <v>56</v>
      </c>
      <c r="Y11">
        <v>62</v>
      </c>
      <c r="Z11">
        <v>52</v>
      </c>
      <c r="AA11">
        <v>70</v>
      </c>
      <c r="AB11">
        <v>85</v>
      </c>
      <c r="AC11">
        <v>70</v>
      </c>
      <c r="AD11">
        <v>63</v>
      </c>
      <c r="AE11">
        <v>76</v>
      </c>
      <c r="AF11">
        <v>50</v>
      </c>
      <c r="AG11">
        <v>59</v>
      </c>
      <c r="AH11">
        <v>85</v>
      </c>
      <c r="AI11">
        <v>64</v>
      </c>
      <c r="AJ11">
        <v>84</v>
      </c>
      <c r="AK11">
        <v>80</v>
      </c>
      <c r="AL11">
        <v>68</v>
      </c>
      <c r="AM11">
        <v>46</v>
      </c>
      <c r="AN11">
        <v>55</v>
      </c>
      <c r="AO11">
        <v>78</v>
      </c>
      <c r="AP11">
        <v>69</v>
      </c>
      <c r="AQ11">
        <v>53</v>
      </c>
      <c r="AR11">
        <v>57</v>
      </c>
      <c r="AS11">
        <v>61</v>
      </c>
      <c r="AT11">
        <v>63</v>
      </c>
      <c r="AU11">
        <v>69</v>
      </c>
      <c r="AV11">
        <v>86</v>
      </c>
      <c r="AW11">
        <v>61</v>
      </c>
      <c r="AX11">
        <v>57</v>
      </c>
      <c r="AY11">
        <v>49</v>
      </c>
      <c r="AZ11">
        <v>58</v>
      </c>
      <c r="BA11">
        <v>48</v>
      </c>
      <c r="BB11">
        <v>49</v>
      </c>
      <c r="BC11">
        <v>86</v>
      </c>
      <c r="BD11">
        <v>74</v>
      </c>
      <c r="BE11">
        <v>85</v>
      </c>
      <c r="BF11">
        <v>82</v>
      </c>
      <c r="BG11">
        <v>81</v>
      </c>
      <c r="BH11">
        <v>62</v>
      </c>
      <c r="BI11">
        <v>80</v>
      </c>
      <c r="BJ11">
        <v>95</v>
      </c>
      <c r="BK11">
        <v>73</v>
      </c>
      <c r="BL11">
        <v>75</v>
      </c>
      <c r="BM11">
        <v>57</v>
      </c>
      <c r="BN11">
        <v>68</v>
      </c>
      <c r="BO11">
        <v>59</v>
      </c>
      <c r="BP11">
        <v>73</v>
      </c>
      <c r="BQ11">
        <v>76</v>
      </c>
      <c r="BR11">
        <v>55</v>
      </c>
      <c r="BS11">
        <v>65</v>
      </c>
      <c r="BT11">
        <v>50</v>
      </c>
      <c r="BU11">
        <v>59</v>
      </c>
      <c r="BV11">
        <v>64</v>
      </c>
      <c r="BW11">
        <v>76</v>
      </c>
      <c r="BX11">
        <v>72</v>
      </c>
      <c r="BY11">
        <v>86</v>
      </c>
      <c r="BZ11">
        <v>72</v>
      </c>
      <c r="CA11">
        <v>42</v>
      </c>
      <c r="CB11">
        <v>67</v>
      </c>
      <c r="CC11">
        <v>73</v>
      </c>
      <c r="CD11">
        <v>70</v>
      </c>
      <c r="CE11">
        <v>60</v>
      </c>
      <c r="CF11">
        <v>96</v>
      </c>
      <c r="CG11">
        <v>86</v>
      </c>
      <c r="CH11">
        <v>83</v>
      </c>
      <c r="CI11">
        <v>82</v>
      </c>
      <c r="CJ11">
        <v>86</v>
      </c>
      <c r="CK11">
        <v>57</v>
      </c>
      <c r="CL11">
        <v>88</v>
      </c>
      <c r="CM11">
        <v>87</v>
      </c>
      <c r="CN11">
        <v>54</v>
      </c>
      <c r="CO11">
        <v>54</v>
      </c>
      <c r="CP11">
        <v>69</v>
      </c>
      <c r="CQ11">
        <v>55</v>
      </c>
      <c r="CR11">
        <v>76</v>
      </c>
      <c r="CS11">
        <v>31</v>
      </c>
      <c r="CT11">
        <v>61</v>
      </c>
      <c r="CU11">
        <v>82</v>
      </c>
      <c r="CV11">
        <v>57</v>
      </c>
      <c r="CW11">
        <v>73</v>
      </c>
      <c r="CX11">
        <v>76</v>
      </c>
      <c r="CY11">
        <v>74</v>
      </c>
      <c r="CZ11">
        <v>68</v>
      </c>
      <c r="DA11">
        <v>80</v>
      </c>
      <c r="DB11">
        <v>71</v>
      </c>
      <c r="DC11">
        <v>72</v>
      </c>
      <c r="DD11">
        <v>72</v>
      </c>
      <c r="DE11">
        <v>72</v>
      </c>
      <c r="DF11">
        <v>68.97</v>
      </c>
      <c r="DG11">
        <v>12.70524825941363</v>
      </c>
    </row>
    <row r="12" spans="1:111" ht="15">
      <c r="A12" s="23">
        <v>2.2</v>
      </c>
      <c r="B12">
        <f>Shannon__Slim_2011_Random!$AR$109</f>
        <v>6.9357566558761325</v>
      </c>
      <c r="C12">
        <f>Shannon__Slim_2011_Random!$AR$110</f>
        <v>1.8652864874682507</v>
      </c>
      <c r="D12">
        <v>54</v>
      </c>
      <c r="E12">
        <v>46.68</v>
      </c>
      <c r="F12">
        <v>11.089971810039682</v>
      </c>
      <c r="H12">
        <v>100</v>
      </c>
      <c r="J12">
        <v>58</v>
      </c>
      <c r="K12">
        <v>41</v>
      </c>
      <c r="L12">
        <v>43</v>
      </c>
      <c r="M12">
        <v>56</v>
      </c>
      <c r="N12">
        <v>47</v>
      </c>
      <c r="O12">
        <v>58</v>
      </c>
      <c r="P12">
        <v>33</v>
      </c>
      <c r="Q12">
        <v>43</v>
      </c>
      <c r="R12">
        <v>41</v>
      </c>
      <c r="S12">
        <v>60</v>
      </c>
      <c r="T12">
        <v>53</v>
      </c>
      <c r="U12">
        <v>58</v>
      </c>
      <c r="V12">
        <v>49</v>
      </c>
      <c r="W12">
        <v>63</v>
      </c>
      <c r="X12">
        <v>44</v>
      </c>
      <c r="Y12">
        <v>31</v>
      </c>
      <c r="Z12">
        <v>34</v>
      </c>
      <c r="AA12">
        <v>39</v>
      </c>
      <c r="AB12">
        <v>59</v>
      </c>
      <c r="AC12">
        <v>49</v>
      </c>
      <c r="AD12">
        <v>51</v>
      </c>
      <c r="AE12">
        <v>44</v>
      </c>
      <c r="AF12">
        <v>34</v>
      </c>
      <c r="AG12">
        <v>42</v>
      </c>
      <c r="AH12">
        <v>60</v>
      </c>
      <c r="AI12">
        <v>49</v>
      </c>
      <c r="AJ12">
        <v>60</v>
      </c>
      <c r="AK12">
        <v>66</v>
      </c>
      <c r="AL12">
        <v>56</v>
      </c>
      <c r="AM12">
        <v>37</v>
      </c>
      <c r="AN12">
        <v>40</v>
      </c>
      <c r="AO12">
        <v>58</v>
      </c>
      <c r="AP12">
        <v>49</v>
      </c>
      <c r="AQ12">
        <v>31</v>
      </c>
      <c r="AR12">
        <v>48</v>
      </c>
      <c r="AS12">
        <v>47</v>
      </c>
      <c r="AT12">
        <v>50</v>
      </c>
      <c r="AU12">
        <v>62</v>
      </c>
      <c r="AV12">
        <v>60</v>
      </c>
      <c r="AW12">
        <v>32</v>
      </c>
      <c r="AX12">
        <v>25</v>
      </c>
      <c r="AY12">
        <v>26</v>
      </c>
      <c r="AZ12">
        <v>46</v>
      </c>
      <c r="BA12">
        <v>28</v>
      </c>
      <c r="BB12">
        <v>35</v>
      </c>
      <c r="BC12">
        <v>59</v>
      </c>
      <c r="BD12">
        <v>63</v>
      </c>
      <c r="BE12">
        <v>66</v>
      </c>
      <c r="BF12">
        <v>57</v>
      </c>
      <c r="BG12">
        <v>52</v>
      </c>
      <c r="BH12">
        <v>48</v>
      </c>
      <c r="BI12">
        <v>31</v>
      </c>
      <c r="BJ12">
        <v>68</v>
      </c>
      <c r="BK12">
        <v>40</v>
      </c>
      <c r="BL12">
        <v>55</v>
      </c>
      <c r="BM12">
        <v>56</v>
      </c>
      <c r="BN12">
        <v>41</v>
      </c>
      <c r="BO12">
        <v>43</v>
      </c>
      <c r="BP12">
        <v>54</v>
      </c>
      <c r="BQ12">
        <v>44</v>
      </c>
      <c r="BR12">
        <v>41</v>
      </c>
      <c r="BS12">
        <v>42</v>
      </c>
      <c r="BT12">
        <v>34</v>
      </c>
      <c r="BU12">
        <v>39</v>
      </c>
      <c r="BV12">
        <v>42</v>
      </c>
      <c r="BW12">
        <v>55</v>
      </c>
      <c r="BX12">
        <v>49</v>
      </c>
      <c r="BY12">
        <v>58</v>
      </c>
      <c r="BZ12">
        <v>50</v>
      </c>
      <c r="CA12">
        <v>29</v>
      </c>
      <c r="CB12">
        <v>40</v>
      </c>
      <c r="CC12">
        <v>36</v>
      </c>
      <c r="CD12">
        <v>34</v>
      </c>
      <c r="CE12">
        <v>44</v>
      </c>
      <c r="CF12">
        <v>62</v>
      </c>
      <c r="CG12">
        <v>41</v>
      </c>
      <c r="CH12">
        <v>45</v>
      </c>
      <c r="CI12">
        <v>60</v>
      </c>
      <c r="CJ12">
        <v>66</v>
      </c>
      <c r="CK12">
        <v>36</v>
      </c>
      <c r="CL12">
        <v>63</v>
      </c>
      <c r="CM12">
        <v>53</v>
      </c>
      <c r="CN12">
        <v>33</v>
      </c>
      <c r="CO12">
        <v>35</v>
      </c>
      <c r="CP12">
        <v>39</v>
      </c>
      <c r="CQ12">
        <v>32</v>
      </c>
      <c r="CR12">
        <v>51</v>
      </c>
      <c r="CS12">
        <v>18</v>
      </c>
      <c r="CT12">
        <v>30</v>
      </c>
      <c r="CU12">
        <v>47</v>
      </c>
      <c r="CV12">
        <v>37</v>
      </c>
      <c r="CW12">
        <v>49</v>
      </c>
      <c r="CX12">
        <v>57</v>
      </c>
      <c r="CY12">
        <v>37</v>
      </c>
      <c r="CZ12">
        <v>42</v>
      </c>
      <c r="DA12">
        <v>60</v>
      </c>
      <c r="DB12">
        <v>49</v>
      </c>
      <c r="DC12">
        <v>51</v>
      </c>
      <c r="DD12">
        <v>51</v>
      </c>
      <c r="DE12">
        <v>59</v>
      </c>
      <c r="DF12">
        <v>46.68</v>
      </c>
      <c r="DG12">
        <v>11.089971810039682</v>
      </c>
    </row>
    <row r="13" spans="1:111" ht="15">
      <c r="A13" s="23">
        <v>2.3</v>
      </c>
      <c r="B13">
        <f>Shannon__Slim_2011_Random!$AV$109</f>
        <v>6.932687725874416</v>
      </c>
      <c r="C13">
        <f>Shannon__Slim_2011_Random!$AV$110</f>
        <v>2.411592265084089</v>
      </c>
      <c r="D13">
        <v>34</v>
      </c>
      <c r="E13">
        <v>31.78</v>
      </c>
      <c r="F13">
        <v>9.103867532011002</v>
      </c>
      <c r="H13">
        <v>100</v>
      </c>
      <c r="J13">
        <v>35</v>
      </c>
      <c r="K13">
        <v>31</v>
      </c>
      <c r="L13">
        <v>27</v>
      </c>
      <c r="M13">
        <v>40</v>
      </c>
      <c r="N13">
        <v>23</v>
      </c>
      <c r="O13">
        <v>42</v>
      </c>
      <c r="P13">
        <v>27</v>
      </c>
      <c r="Q13">
        <v>37</v>
      </c>
      <c r="R13">
        <v>32</v>
      </c>
      <c r="S13">
        <v>33</v>
      </c>
      <c r="T13">
        <v>43</v>
      </c>
      <c r="U13">
        <v>38</v>
      </c>
      <c r="V13">
        <v>32</v>
      </c>
      <c r="W13">
        <v>44</v>
      </c>
      <c r="X13">
        <v>23</v>
      </c>
      <c r="Y13">
        <v>16</v>
      </c>
      <c r="Z13">
        <v>25</v>
      </c>
      <c r="AA13">
        <v>35</v>
      </c>
      <c r="AB13">
        <v>55</v>
      </c>
      <c r="AC13">
        <v>30</v>
      </c>
      <c r="AD13">
        <v>41</v>
      </c>
      <c r="AE13">
        <v>31</v>
      </c>
      <c r="AF13">
        <v>18</v>
      </c>
      <c r="AG13">
        <v>36</v>
      </c>
      <c r="AH13">
        <v>30</v>
      </c>
      <c r="AI13">
        <v>25</v>
      </c>
      <c r="AJ13">
        <v>41</v>
      </c>
      <c r="AK13">
        <v>56</v>
      </c>
      <c r="AL13">
        <v>43</v>
      </c>
      <c r="AM13">
        <v>34</v>
      </c>
      <c r="AN13">
        <v>23</v>
      </c>
      <c r="AO13">
        <v>30</v>
      </c>
      <c r="AP13">
        <v>42</v>
      </c>
      <c r="AQ13">
        <v>21</v>
      </c>
      <c r="AR13">
        <v>34</v>
      </c>
      <c r="AS13">
        <v>25</v>
      </c>
      <c r="AT13">
        <v>35</v>
      </c>
      <c r="AU13">
        <v>55</v>
      </c>
      <c r="AV13">
        <v>36</v>
      </c>
      <c r="AW13">
        <v>22</v>
      </c>
      <c r="AX13">
        <v>16</v>
      </c>
      <c r="AY13">
        <v>19</v>
      </c>
      <c r="AZ13">
        <v>28</v>
      </c>
      <c r="BA13">
        <v>19</v>
      </c>
      <c r="BB13">
        <v>31</v>
      </c>
      <c r="BC13">
        <v>28</v>
      </c>
      <c r="BD13">
        <v>33</v>
      </c>
      <c r="BE13">
        <v>43</v>
      </c>
      <c r="BF13">
        <v>45</v>
      </c>
      <c r="BG13">
        <v>36</v>
      </c>
      <c r="BH13">
        <v>23</v>
      </c>
      <c r="BI13">
        <v>23</v>
      </c>
      <c r="BJ13">
        <v>36</v>
      </c>
      <c r="BK13">
        <v>28</v>
      </c>
      <c r="BL13">
        <v>42</v>
      </c>
      <c r="BM13">
        <v>25</v>
      </c>
      <c r="BN13">
        <v>31</v>
      </c>
      <c r="BO13">
        <v>21</v>
      </c>
      <c r="BP13">
        <v>41</v>
      </c>
      <c r="BQ13">
        <v>28</v>
      </c>
      <c r="BR13">
        <v>30</v>
      </c>
      <c r="BS13">
        <v>30</v>
      </c>
      <c r="BT13">
        <v>24</v>
      </c>
      <c r="BU13">
        <v>31</v>
      </c>
      <c r="BV13">
        <v>29</v>
      </c>
      <c r="BW13">
        <v>27</v>
      </c>
      <c r="BX13">
        <v>43</v>
      </c>
      <c r="BY13">
        <v>46</v>
      </c>
      <c r="BZ13">
        <v>33</v>
      </c>
      <c r="CA13">
        <v>21</v>
      </c>
      <c r="CB13">
        <v>29</v>
      </c>
      <c r="CC13">
        <v>33</v>
      </c>
      <c r="CD13">
        <v>22</v>
      </c>
      <c r="CE13">
        <v>25</v>
      </c>
      <c r="CF13">
        <v>42</v>
      </c>
      <c r="CG13">
        <v>28</v>
      </c>
      <c r="CH13">
        <v>32</v>
      </c>
      <c r="CI13">
        <v>38</v>
      </c>
      <c r="CJ13">
        <v>48</v>
      </c>
      <c r="CK13">
        <v>18</v>
      </c>
      <c r="CL13">
        <v>37</v>
      </c>
      <c r="CM13">
        <v>42</v>
      </c>
      <c r="CN13">
        <v>18</v>
      </c>
      <c r="CO13">
        <v>22</v>
      </c>
      <c r="CP13">
        <v>21</v>
      </c>
      <c r="CQ13">
        <v>29</v>
      </c>
      <c r="CR13">
        <v>36</v>
      </c>
      <c r="CS13">
        <v>15</v>
      </c>
      <c r="CT13">
        <v>15</v>
      </c>
      <c r="CU13">
        <v>35</v>
      </c>
      <c r="CV13">
        <v>18</v>
      </c>
      <c r="CW13">
        <v>33</v>
      </c>
      <c r="CX13">
        <v>36</v>
      </c>
      <c r="CY13">
        <v>27</v>
      </c>
      <c r="CZ13">
        <v>31</v>
      </c>
      <c r="DA13">
        <v>47</v>
      </c>
      <c r="DB13">
        <v>34</v>
      </c>
      <c r="DC13">
        <v>39</v>
      </c>
      <c r="DD13">
        <v>36</v>
      </c>
      <c r="DE13">
        <v>36</v>
      </c>
      <c r="DF13">
        <v>31.78</v>
      </c>
      <c r="DG13">
        <v>9.103867532011002</v>
      </c>
    </row>
    <row r="14" spans="1:111" ht="15">
      <c r="A14" s="23">
        <v>2.4</v>
      </c>
      <c r="B14">
        <f>Shannon__Slim_2011_Random!$AZ$109</f>
        <v>6.864709446713794</v>
      </c>
      <c r="C14">
        <f>Shannon__Slim_2011_Random!$AZ$110</f>
        <v>4.565297931234544</v>
      </c>
      <c r="D14">
        <v>20</v>
      </c>
      <c r="E14">
        <v>23.19</v>
      </c>
      <c r="F14">
        <v>8.44195271584517</v>
      </c>
      <c r="H14">
        <v>100</v>
      </c>
      <c r="J14">
        <v>21</v>
      </c>
      <c r="K14">
        <v>18</v>
      </c>
      <c r="L14">
        <v>22</v>
      </c>
      <c r="M14">
        <v>23</v>
      </c>
      <c r="N14">
        <v>15</v>
      </c>
      <c r="O14">
        <v>33</v>
      </c>
      <c r="P14">
        <v>21</v>
      </c>
      <c r="Q14">
        <v>23</v>
      </c>
      <c r="R14">
        <v>27</v>
      </c>
      <c r="S14">
        <v>33</v>
      </c>
      <c r="T14">
        <v>31</v>
      </c>
      <c r="U14">
        <v>32</v>
      </c>
      <c r="V14">
        <v>20</v>
      </c>
      <c r="W14">
        <v>43</v>
      </c>
      <c r="X14">
        <v>17</v>
      </c>
      <c r="Y14">
        <v>9</v>
      </c>
      <c r="Z14">
        <v>22</v>
      </c>
      <c r="AA14">
        <v>31</v>
      </c>
      <c r="AB14">
        <v>39</v>
      </c>
      <c r="AC14">
        <v>18</v>
      </c>
      <c r="AD14">
        <v>22</v>
      </c>
      <c r="AE14">
        <v>22</v>
      </c>
      <c r="AF14">
        <v>12</v>
      </c>
      <c r="AG14">
        <v>18</v>
      </c>
      <c r="AH14">
        <v>21</v>
      </c>
      <c r="AI14">
        <v>22</v>
      </c>
      <c r="AJ14">
        <v>41</v>
      </c>
      <c r="AK14">
        <v>44</v>
      </c>
      <c r="AL14">
        <v>37</v>
      </c>
      <c r="AM14">
        <v>24</v>
      </c>
      <c r="AN14">
        <v>20</v>
      </c>
      <c r="AO14">
        <v>24</v>
      </c>
      <c r="AP14">
        <v>30</v>
      </c>
      <c r="AQ14">
        <v>18</v>
      </c>
      <c r="AR14">
        <v>19</v>
      </c>
      <c r="AS14">
        <v>18</v>
      </c>
      <c r="AT14">
        <v>19</v>
      </c>
      <c r="AU14">
        <v>31</v>
      </c>
      <c r="AV14">
        <v>32</v>
      </c>
      <c r="AW14">
        <v>16</v>
      </c>
      <c r="AX14">
        <v>12</v>
      </c>
      <c r="AY14">
        <v>13</v>
      </c>
      <c r="AZ14">
        <v>16</v>
      </c>
      <c r="BA14">
        <v>16</v>
      </c>
      <c r="BB14">
        <v>24</v>
      </c>
      <c r="BC14">
        <v>24</v>
      </c>
      <c r="BD14">
        <v>15</v>
      </c>
      <c r="BE14">
        <v>39</v>
      </c>
      <c r="BF14">
        <v>36</v>
      </c>
      <c r="BG14">
        <v>36</v>
      </c>
      <c r="BH14">
        <v>19</v>
      </c>
      <c r="BI14">
        <v>15</v>
      </c>
      <c r="BJ14">
        <v>24</v>
      </c>
      <c r="BK14">
        <v>19</v>
      </c>
      <c r="BL14">
        <v>38</v>
      </c>
      <c r="BM14">
        <v>19</v>
      </c>
      <c r="BN14">
        <v>25</v>
      </c>
      <c r="BO14">
        <v>9</v>
      </c>
      <c r="BP14">
        <v>30</v>
      </c>
      <c r="BQ14">
        <v>15</v>
      </c>
      <c r="BR14">
        <v>15</v>
      </c>
      <c r="BS14">
        <v>21</v>
      </c>
      <c r="BT14">
        <v>21</v>
      </c>
      <c r="BU14">
        <v>25</v>
      </c>
      <c r="BV14">
        <v>26</v>
      </c>
      <c r="BW14">
        <v>18</v>
      </c>
      <c r="BX14">
        <v>21</v>
      </c>
      <c r="BY14">
        <v>43</v>
      </c>
      <c r="BZ14">
        <v>23</v>
      </c>
      <c r="CA14">
        <v>9</v>
      </c>
      <c r="CB14">
        <v>24</v>
      </c>
      <c r="CC14">
        <v>30</v>
      </c>
      <c r="CD14">
        <v>16</v>
      </c>
      <c r="CE14">
        <v>15</v>
      </c>
      <c r="CF14">
        <v>23</v>
      </c>
      <c r="CG14">
        <v>27</v>
      </c>
      <c r="CH14">
        <v>20</v>
      </c>
      <c r="CI14">
        <v>28</v>
      </c>
      <c r="CJ14">
        <v>41</v>
      </c>
      <c r="CK14">
        <v>15</v>
      </c>
      <c r="CL14">
        <v>24</v>
      </c>
      <c r="CM14">
        <v>33</v>
      </c>
      <c r="CN14">
        <v>15</v>
      </c>
      <c r="CO14">
        <v>15</v>
      </c>
      <c r="CP14">
        <v>18</v>
      </c>
      <c r="CQ14">
        <v>13</v>
      </c>
      <c r="CR14">
        <v>21</v>
      </c>
      <c r="CS14">
        <v>15</v>
      </c>
      <c r="CT14">
        <v>6</v>
      </c>
      <c r="CU14">
        <v>23</v>
      </c>
      <c r="CV14">
        <v>18</v>
      </c>
      <c r="CW14">
        <v>21</v>
      </c>
      <c r="CX14">
        <v>21</v>
      </c>
      <c r="CY14">
        <v>21</v>
      </c>
      <c r="CZ14">
        <v>15</v>
      </c>
      <c r="DA14">
        <v>35</v>
      </c>
      <c r="DB14">
        <v>27</v>
      </c>
      <c r="DC14">
        <v>38</v>
      </c>
      <c r="DD14">
        <v>20</v>
      </c>
      <c r="DE14">
        <v>27</v>
      </c>
      <c r="DF14">
        <v>23.19</v>
      </c>
      <c r="DG14">
        <v>8.44195271584517</v>
      </c>
    </row>
    <row r="15" spans="1:111" ht="15">
      <c r="A15" s="23">
        <v>2.5</v>
      </c>
      <c r="B15">
        <f>Shannon__Slim_2011_Random!$BD$109</f>
        <v>7.340427636359547</v>
      </c>
      <c r="C15">
        <f>Shannon__Slim_2011_Random!$BD$110</f>
        <v>4.823040155716684</v>
      </c>
      <c r="D15">
        <v>15</v>
      </c>
      <c r="E15">
        <v>18.08</v>
      </c>
      <c r="F15">
        <v>6.5592559321799895</v>
      </c>
      <c r="H15">
        <v>100</v>
      </c>
      <c r="J15">
        <v>21</v>
      </c>
      <c r="K15">
        <v>18</v>
      </c>
      <c r="L15">
        <v>19</v>
      </c>
      <c r="M15">
        <v>17</v>
      </c>
      <c r="N15">
        <v>15</v>
      </c>
      <c r="O15">
        <v>27</v>
      </c>
      <c r="P15">
        <v>15</v>
      </c>
      <c r="Q15">
        <v>17</v>
      </c>
      <c r="R15">
        <v>21</v>
      </c>
      <c r="S15">
        <v>18</v>
      </c>
      <c r="T15">
        <v>27</v>
      </c>
      <c r="U15">
        <v>25</v>
      </c>
      <c r="V15">
        <v>15</v>
      </c>
      <c r="W15">
        <v>34</v>
      </c>
      <c r="X15">
        <v>13</v>
      </c>
      <c r="Y15">
        <v>6</v>
      </c>
      <c r="Z15">
        <v>22</v>
      </c>
      <c r="AA15">
        <v>19</v>
      </c>
      <c r="AB15">
        <v>30</v>
      </c>
      <c r="AC15">
        <v>15</v>
      </c>
      <c r="AD15">
        <v>19</v>
      </c>
      <c r="AE15">
        <v>19</v>
      </c>
      <c r="AF15">
        <v>12</v>
      </c>
      <c r="AG15">
        <v>18</v>
      </c>
      <c r="AH15">
        <v>21</v>
      </c>
      <c r="AI15">
        <v>18</v>
      </c>
      <c r="AJ15">
        <v>23</v>
      </c>
      <c r="AK15">
        <v>30</v>
      </c>
      <c r="AL15">
        <v>28</v>
      </c>
      <c r="AM15">
        <v>15</v>
      </c>
      <c r="AN15">
        <v>15</v>
      </c>
      <c r="AO15">
        <v>21</v>
      </c>
      <c r="AP15">
        <v>21</v>
      </c>
      <c r="AQ15">
        <v>12</v>
      </c>
      <c r="AR15">
        <v>19</v>
      </c>
      <c r="AS15">
        <v>15</v>
      </c>
      <c r="AT15">
        <v>16</v>
      </c>
      <c r="AU15">
        <v>21</v>
      </c>
      <c r="AV15">
        <v>25</v>
      </c>
      <c r="AW15">
        <v>9</v>
      </c>
      <c r="AX15">
        <v>12</v>
      </c>
      <c r="AY15">
        <v>13</v>
      </c>
      <c r="AZ15">
        <v>13</v>
      </c>
      <c r="BA15">
        <v>13</v>
      </c>
      <c r="BB15">
        <v>21</v>
      </c>
      <c r="BC15">
        <v>15</v>
      </c>
      <c r="BD15">
        <v>9</v>
      </c>
      <c r="BE15">
        <v>30</v>
      </c>
      <c r="BF15">
        <v>21</v>
      </c>
      <c r="BG15">
        <v>21</v>
      </c>
      <c r="BH15">
        <v>19</v>
      </c>
      <c r="BI15">
        <v>15</v>
      </c>
      <c r="BJ15">
        <v>15</v>
      </c>
      <c r="BK15">
        <v>15</v>
      </c>
      <c r="BL15">
        <v>35</v>
      </c>
      <c r="BM15">
        <v>15</v>
      </c>
      <c r="BN15">
        <v>18</v>
      </c>
      <c r="BO15">
        <v>9</v>
      </c>
      <c r="BP15">
        <v>27</v>
      </c>
      <c r="BQ15">
        <v>15</v>
      </c>
      <c r="BR15">
        <v>15</v>
      </c>
      <c r="BS15">
        <v>18</v>
      </c>
      <c r="BT15">
        <v>18</v>
      </c>
      <c r="BU15">
        <v>22</v>
      </c>
      <c r="BV15">
        <v>22</v>
      </c>
      <c r="BW15">
        <v>15</v>
      </c>
      <c r="BX15">
        <v>18</v>
      </c>
      <c r="BY15">
        <v>33</v>
      </c>
      <c r="BZ15">
        <v>17</v>
      </c>
      <c r="CA15">
        <v>6</v>
      </c>
      <c r="CB15">
        <v>15</v>
      </c>
      <c r="CC15">
        <v>27</v>
      </c>
      <c r="CD15">
        <v>16</v>
      </c>
      <c r="CE15">
        <v>12</v>
      </c>
      <c r="CF15">
        <v>23</v>
      </c>
      <c r="CG15">
        <v>18</v>
      </c>
      <c r="CH15">
        <v>10</v>
      </c>
      <c r="CI15">
        <v>22</v>
      </c>
      <c r="CJ15">
        <v>29</v>
      </c>
      <c r="CK15">
        <v>9</v>
      </c>
      <c r="CL15">
        <v>15</v>
      </c>
      <c r="CM15">
        <v>27</v>
      </c>
      <c r="CN15">
        <v>12</v>
      </c>
      <c r="CO15">
        <v>10</v>
      </c>
      <c r="CP15">
        <v>6</v>
      </c>
      <c r="CQ15">
        <v>9</v>
      </c>
      <c r="CR15">
        <v>12</v>
      </c>
      <c r="CS15">
        <v>12</v>
      </c>
      <c r="CT15">
        <v>9</v>
      </c>
      <c r="CU15">
        <v>18</v>
      </c>
      <c r="CV15">
        <v>15</v>
      </c>
      <c r="CW15">
        <v>18</v>
      </c>
      <c r="CX15">
        <v>15</v>
      </c>
      <c r="CY15">
        <v>12</v>
      </c>
      <c r="CZ15">
        <v>15</v>
      </c>
      <c r="DA15">
        <v>27</v>
      </c>
      <c r="DB15">
        <v>15</v>
      </c>
      <c r="DC15">
        <v>38</v>
      </c>
      <c r="DD15">
        <v>21</v>
      </c>
      <c r="DE15">
        <v>15</v>
      </c>
      <c r="DF15">
        <v>18.08</v>
      </c>
      <c r="DG15">
        <v>6.5592559321799895</v>
      </c>
    </row>
    <row r="16" spans="1:111" ht="15">
      <c r="A16" s="23">
        <v>2.6</v>
      </c>
      <c r="B16">
        <f>Shannon__Slim_2011_Random!$BH$109</f>
        <v>7.958192008688843</v>
      </c>
      <c r="C16">
        <f>Shannon__Slim_2011_Random!$BH$110</f>
        <v>3.9605220211809655</v>
      </c>
      <c r="D16">
        <v>10</v>
      </c>
      <c r="E16">
        <v>15.02</v>
      </c>
      <c r="F16">
        <v>5.464264069221199</v>
      </c>
      <c r="H16">
        <v>99</v>
      </c>
      <c r="J16">
        <v>21</v>
      </c>
      <c r="K16">
        <v>15</v>
      </c>
      <c r="L16">
        <v>15</v>
      </c>
      <c r="M16">
        <v>13</v>
      </c>
      <c r="N16">
        <v>15</v>
      </c>
      <c r="O16">
        <v>24</v>
      </c>
      <c r="P16">
        <v>12</v>
      </c>
      <c r="Q16">
        <v>17</v>
      </c>
      <c r="R16">
        <v>15</v>
      </c>
      <c r="S16">
        <v>15</v>
      </c>
      <c r="T16">
        <v>22</v>
      </c>
      <c r="U16">
        <v>19</v>
      </c>
      <c r="V16">
        <v>12</v>
      </c>
      <c r="W16">
        <v>25</v>
      </c>
      <c r="X16">
        <v>13</v>
      </c>
      <c r="Y16">
        <v>6</v>
      </c>
      <c r="Z16">
        <v>16</v>
      </c>
      <c r="AA16">
        <v>16</v>
      </c>
      <c r="AB16">
        <v>27</v>
      </c>
      <c r="AC16">
        <v>15</v>
      </c>
      <c r="AD16">
        <v>16</v>
      </c>
      <c r="AE16">
        <v>19</v>
      </c>
      <c r="AF16">
        <v>12</v>
      </c>
      <c r="AG16">
        <v>15</v>
      </c>
      <c r="AH16">
        <v>15</v>
      </c>
      <c r="AI16">
        <v>6</v>
      </c>
      <c r="AJ16">
        <v>19</v>
      </c>
      <c r="AK16">
        <v>21</v>
      </c>
      <c r="AL16">
        <v>28</v>
      </c>
      <c r="AM16">
        <v>15</v>
      </c>
      <c r="AN16">
        <v>12</v>
      </c>
      <c r="AO16">
        <v>18</v>
      </c>
      <c r="AP16">
        <v>21</v>
      </c>
      <c r="AQ16">
        <v>12</v>
      </c>
      <c r="AR16">
        <v>18</v>
      </c>
      <c r="AS16">
        <v>15</v>
      </c>
      <c r="AT16">
        <v>16</v>
      </c>
      <c r="AU16">
        <v>15</v>
      </c>
      <c r="AV16">
        <v>16</v>
      </c>
      <c r="AW16">
        <v>9</v>
      </c>
      <c r="AX16">
        <v>12</v>
      </c>
      <c r="AY16">
        <v>10</v>
      </c>
      <c r="AZ16">
        <v>13</v>
      </c>
      <c r="BA16">
        <v>9</v>
      </c>
      <c r="BB16">
        <v>21</v>
      </c>
      <c r="BC16">
        <v>9</v>
      </c>
      <c r="BD16">
        <v>6</v>
      </c>
      <c r="BE16">
        <v>21</v>
      </c>
      <c r="BF16">
        <v>12</v>
      </c>
      <c r="BG16">
        <v>15</v>
      </c>
      <c r="BH16">
        <v>9</v>
      </c>
      <c r="BI16">
        <v>15</v>
      </c>
      <c r="BJ16">
        <v>15</v>
      </c>
      <c r="BK16">
        <v>9</v>
      </c>
      <c r="BL16">
        <v>29</v>
      </c>
      <c r="BM16">
        <v>15</v>
      </c>
      <c r="BN16">
        <v>18</v>
      </c>
      <c r="BO16">
        <v>6</v>
      </c>
      <c r="BP16">
        <v>24</v>
      </c>
      <c r="BQ16">
        <v>15</v>
      </c>
      <c r="BR16">
        <v>12</v>
      </c>
      <c r="BS16">
        <v>15</v>
      </c>
      <c r="BT16">
        <v>18</v>
      </c>
      <c r="BU16">
        <v>16</v>
      </c>
      <c r="BV16">
        <v>19</v>
      </c>
      <c r="BW16">
        <v>15</v>
      </c>
      <c r="BX16">
        <v>18</v>
      </c>
      <c r="BY16">
        <v>27</v>
      </c>
      <c r="BZ16">
        <v>13</v>
      </c>
      <c r="CA16" s="25">
        <v>0</v>
      </c>
      <c r="CB16">
        <v>9</v>
      </c>
      <c r="CC16">
        <v>18</v>
      </c>
      <c r="CD16">
        <v>10</v>
      </c>
      <c r="CE16">
        <v>6</v>
      </c>
      <c r="CF16">
        <v>22</v>
      </c>
      <c r="CG16">
        <v>15</v>
      </c>
      <c r="CH16">
        <v>10</v>
      </c>
      <c r="CI16">
        <v>22</v>
      </c>
      <c r="CJ16">
        <v>19</v>
      </c>
      <c r="CK16">
        <v>9</v>
      </c>
      <c r="CL16">
        <v>15</v>
      </c>
      <c r="CM16">
        <v>18</v>
      </c>
      <c r="CN16">
        <v>9</v>
      </c>
      <c r="CO16">
        <v>7</v>
      </c>
      <c r="CP16">
        <v>6</v>
      </c>
      <c r="CQ16">
        <v>9</v>
      </c>
      <c r="CR16">
        <v>12</v>
      </c>
      <c r="CS16">
        <v>12</v>
      </c>
      <c r="CT16">
        <v>9</v>
      </c>
      <c r="CU16">
        <v>18</v>
      </c>
      <c r="CV16">
        <v>12</v>
      </c>
      <c r="CW16">
        <v>15</v>
      </c>
      <c r="CX16">
        <v>15</v>
      </c>
      <c r="CY16">
        <v>12</v>
      </c>
      <c r="CZ16">
        <v>15</v>
      </c>
      <c r="DA16">
        <v>18</v>
      </c>
      <c r="DB16">
        <v>12</v>
      </c>
      <c r="DC16">
        <v>29</v>
      </c>
      <c r="DD16">
        <v>17</v>
      </c>
      <c r="DE16">
        <v>15</v>
      </c>
      <c r="DF16">
        <v>15.02</v>
      </c>
      <c r="DG16">
        <v>5.464264069221199</v>
      </c>
    </row>
    <row r="17" spans="1:111" ht="15">
      <c r="A17" s="23">
        <v>2.7</v>
      </c>
      <c r="B17">
        <f>Shannon__Slim_2011_Random!$BL$109</f>
        <v>7.842566023948488</v>
      </c>
      <c r="C17">
        <f>Shannon__Slim_2011_Random!$BL$110</f>
        <v>4.163497943723691</v>
      </c>
      <c r="D17">
        <v>9</v>
      </c>
      <c r="E17">
        <v>12.39</v>
      </c>
      <c r="F17">
        <v>5.298932615979078</v>
      </c>
      <c r="H17">
        <v>98</v>
      </c>
      <c r="J17">
        <v>18</v>
      </c>
      <c r="K17">
        <v>9</v>
      </c>
      <c r="L17">
        <v>15</v>
      </c>
      <c r="M17">
        <v>13</v>
      </c>
      <c r="N17">
        <v>12</v>
      </c>
      <c r="O17">
        <v>18</v>
      </c>
      <c r="P17">
        <v>9</v>
      </c>
      <c r="Q17">
        <v>17</v>
      </c>
      <c r="R17">
        <v>15</v>
      </c>
      <c r="S17">
        <v>12</v>
      </c>
      <c r="T17">
        <v>19</v>
      </c>
      <c r="U17">
        <v>19</v>
      </c>
      <c r="V17">
        <v>9</v>
      </c>
      <c r="W17">
        <v>18</v>
      </c>
      <c r="X17">
        <v>6</v>
      </c>
      <c r="Y17">
        <v>3</v>
      </c>
      <c r="Z17">
        <v>18</v>
      </c>
      <c r="AA17">
        <v>10</v>
      </c>
      <c r="AB17">
        <v>24</v>
      </c>
      <c r="AC17">
        <v>15</v>
      </c>
      <c r="AD17">
        <v>7</v>
      </c>
      <c r="AE17">
        <v>19</v>
      </c>
      <c r="AF17">
        <v>9</v>
      </c>
      <c r="AG17">
        <v>12</v>
      </c>
      <c r="AH17">
        <v>15</v>
      </c>
      <c r="AI17" s="25">
        <v>0</v>
      </c>
      <c r="AJ17">
        <v>19</v>
      </c>
      <c r="AK17">
        <v>18</v>
      </c>
      <c r="AL17">
        <v>27</v>
      </c>
      <c r="AM17">
        <v>15</v>
      </c>
      <c r="AN17">
        <v>12</v>
      </c>
      <c r="AO17">
        <v>15</v>
      </c>
      <c r="AP17">
        <v>18</v>
      </c>
      <c r="AQ17">
        <v>9</v>
      </c>
      <c r="AR17">
        <v>15</v>
      </c>
      <c r="AS17">
        <v>6</v>
      </c>
      <c r="AT17">
        <v>16</v>
      </c>
      <c r="AU17">
        <v>15</v>
      </c>
      <c r="AV17">
        <v>10</v>
      </c>
      <c r="AW17">
        <v>6</v>
      </c>
      <c r="AX17">
        <v>9</v>
      </c>
      <c r="AY17">
        <v>10</v>
      </c>
      <c r="AZ17">
        <v>9</v>
      </c>
      <c r="BA17">
        <v>9</v>
      </c>
      <c r="BB17">
        <v>15</v>
      </c>
      <c r="BC17">
        <v>3</v>
      </c>
      <c r="BD17">
        <v>6</v>
      </c>
      <c r="BE17">
        <v>15</v>
      </c>
      <c r="BF17">
        <v>6</v>
      </c>
      <c r="BG17">
        <v>12</v>
      </c>
      <c r="BH17">
        <v>9</v>
      </c>
      <c r="BI17">
        <v>12</v>
      </c>
      <c r="BJ17">
        <v>15</v>
      </c>
      <c r="BK17">
        <v>6</v>
      </c>
      <c r="BL17">
        <v>19</v>
      </c>
      <c r="BM17">
        <v>12</v>
      </c>
      <c r="BN17">
        <v>15</v>
      </c>
      <c r="BO17">
        <v>6</v>
      </c>
      <c r="BP17">
        <v>24</v>
      </c>
      <c r="BQ17">
        <v>12</v>
      </c>
      <c r="BR17">
        <v>9</v>
      </c>
      <c r="BS17">
        <v>12</v>
      </c>
      <c r="BT17">
        <v>12</v>
      </c>
      <c r="BU17">
        <v>16</v>
      </c>
      <c r="BV17">
        <v>18</v>
      </c>
      <c r="BW17">
        <v>15</v>
      </c>
      <c r="BX17">
        <v>18</v>
      </c>
      <c r="BY17">
        <v>21</v>
      </c>
      <c r="BZ17">
        <v>13</v>
      </c>
      <c r="CA17" s="25">
        <v>0</v>
      </c>
      <c r="CB17">
        <v>6</v>
      </c>
      <c r="CC17">
        <v>15</v>
      </c>
      <c r="CD17">
        <v>10</v>
      </c>
      <c r="CE17">
        <v>3</v>
      </c>
      <c r="CF17">
        <v>18</v>
      </c>
      <c r="CG17">
        <v>12</v>
      </c>
      <c r="CH17">
        <v>10</v>
      </c>
      <c r="CI17">
        <v>19</v>
      </c>
      <c r="CJ17">
        <v>18</v>
      </c>
      <c r="CK17">
        <v>6</v>
      </c>
      <c r="CL17">
        <v>12</v>
      </c>
      <c r="CM17">
        <v>15</v>
      </c>
      <c r="CN17">
        <v>9</v>
      </c>
      <c r="CO17">
        <v>7</v>
      </c>
      <c r="CP17">
        <v>6</v>
      </c>
      <c r="CQ17">
        <v>6</v>
      </c>
      <c r="CR17">
        <v>12</v>
      </c>
      <c r="CS17">
        <v>9</v>
      </c>
      <c r="CT17">
        <v>6</v>
      </c>
      <c r="CU17">
        <v>18</v>
      </c>
      <c r="CV17">
        <v>6</v>
      </c>
      <c r="CW17">
        <v>15</v>
      </c>
      <c r="CX17">
        <v>15</v>
      </c>
      <c r="CY17">
        <v>6</v>
      </c>
      <c r="CZ17">
        <v>15</v>
      </c>
      <c r="DA17">
        <v>15</v>
      </c>
      <c r="DB17">
        <v>9</v>
      </c>
      <c r="DC17">
        <v>19</v>
      </c>
      <c r="DD17">
        <v>13</v>
      </c>
      <c r="DE17">
        <v>9</v>
      </c>
      <c r="DF17">
        <v>12.39</v>
      </c>
      <c r="DG17">
        <v>5.298932615979078</v>
      </c>
    </row>
    <row r="18" spans="1:111" ht="15">
      <c r="A18" s="23">
        <v>2.8</v>
      </c>
      <c r="B18">
        <f>Shannon__Slim_2011_Random!$BP$109</f>
        <v>8.023194625001896</v>
      </c>
      <c r="C18">
        <f>Shannon__Slim_2011_Random!$BP$110</f>
        <v>4.607458638929498</v>
      </c>
      <c r="D18">
        <v>7</v>
      </c>
      <c r="E18">
        <v>10.11</v>
      </c>
      <c r="F18">
        <v>4.4127798792401</v>
      </c>
      <c r="H18">
        <v>97</v>
      </c>
      <c r="J18">
        <v>18</v>
      </c>
      <c r="K18">
        <v>9</v>
      </c>
      <c r="L18">
        <v>15</v>
      </c>
      <c r="M18">
        <v>12</v>
      </c>
      <c r="N18">
        <v>6</v>
      </c>
      <c r="O18">
        <v>15</v>
      </c>
      <c r="P18">
        <v>6</v>
      </c>
      <c r="Q18">
        <v>17</v>
      </c>
      <c r="R18">
        <v>6</v>
      </c>
      <c r="S18">
        <v>12</v>
      </c>
      <c r="T18">
        <v>13</v>
      </c>
      <c r="U18">
        <v>12</v>
      </c>
      <c r="V18">
        <v>9</v>
      </c>
      <c r="W18">
        <v>12</v>
      </c>
      <c r="X18">
        <v>6</v>
      </c>
      <c r="Y18">
        <v>3</v>
      </c>
      <c r="Z18">
        <v>12</v>
      </c>
      <c r="AA18">
        <v>7</v>
      </c>
      <c r="AB18">
        <v>18</v>
      </c>
      <c r="AC18">
        <v>12</v>
      </c>
      <c r="AD18">
        <v>7</v>
      </c>
      <c r="AE18">
        <v>19</v>
      </c>
      <c r="AF18">
        <v>6</v>
      </c>
      <c r="AG18">
        <v>12</v>
      </c>
      <c r="AH18">
        <v>9</v>
      </c>
      <c r="AI18" s="25">
        <v>0</v>
      </c>
      <c r="AJ18">
        <v>15</v>
      </c>
      <c r="AK18">
        <v>15</v>
      </c>
      <c r="AL18">
        <v>21</v>
      </c>
      <c r="AM18">
        <v>15</v>
      </c>
      <c r="AN18">
        <v>12</v>
      </c>
      <c r="AO18">
        <v>9</v>
      </c>
      <c r="AP18">
        <v>12</v>
      </c>
      <c r="AQ18">
        <v>9</v>
      </c>
      <c r="AR18">
        <v>12</v>
      </c>
      <c r="AS18">
        <v>6</v>
      </c>
      <c r="AT18">
        <v>13</v>
      </c>
      <c r="AU18">
        <v>15</v>
      </c>
      <c r="AV18">
        <v>10</v>
      </c>
      <c r="AW18">
        <v>6</v>
      </c>
      <c r="AX18">
        <v>6</v>
      </c>
      <c r="AY18">
        <v>9</v>
      </c>
      <c r="AZ18">
        <v>6</v>
      </c>
      <c r="BA18">
        <v>9</v>
      </c>
      <c r="BB18">
        <v>15</v>
      </c>
      <c r="BC18" s="25">
        <v>0</v>
      </c>
      <c r="BD18">
        <v>6</v>
      </c>
      <c r="BE18">
        <v>12</v>
      </c>
      <c r="BF18">
        <v>6</v>
      </c>
      <c r="BG18">
        <v>12</v>
      </c>
      <c r="BH18">
        <v>6</v>
      </c>
      <c r="BI18">
        <v>6</v>
      </c>
      <c r="BJ18">
        <v>9</v>
      </c>
      <c r="BK18">
        <v>6</v>
      </c>
      <c r="BL18">
        <v>16</v>
      </c>
      <c r="BM18">
        <v>9</v>
      </c>
      <c r="BN18">
        <v>12</v>
      </c>
      <c r="BO18">
        <v>6</v>
      </c>
      <c r="BP18">
        <v>21</v>
      </c>
      <c r="BQ18">
        <v>12</v>
      </c>
      <c r="BR18">
        <v>9</v>
      </c>
      <c r="BS18">
        <v>6</v>
      </c>
      <c r="BT18">
        <v>6</v>
      </c>
      <c r="BU18">
        <v>16</v>
      </c>
      <c r="BV18">
        <v>15</v>
      </c>
      <c r="BW18">
        <v>15</v>
      </c>
      <c r="BX18">
        <v>15</v>
      </c>
      <c r="BY18">
        <v>12</v>
      </c>
      <c r="BZ18">
        <v>13</v>
      </c>
      <c r="CA18" s="25">
        <v>0</v>
      </c>
      <c r="CB18">
        <v>6</v>
      </c>
      <c r="CC18">
        <v>15</v>
      </c>
      <c r="CD18">
        <v>9</v>
      </c>
      <c r="CE18">
        <v>3</v>
      </c>
      <c r="CF18">
        <v>15</v>
      </c>
      <c r="CG18">
        <v>12</v>
      </c>
      <c r="CH18">
        <v>7</v>
      </c>
      <c r="CI18">
        <v>12</v>
      </c>
      <c r="CJ18">
        <v>12</v>
      </c>
      <c r="CK18">
        <v>6</v>
      </c>
      <c r="CL18">
        <v>6</v>
      </c>
      <c r="CM18">
        <v>12</v>
      </c>
      <c r="CN18">
        <v>9</v>
      </c>
      <c r="CO18">
        <v>6</v>
      </c>
      <c r="CP18">
        <v>3</v>
      </c>
      <c r="CQ18">
        <v>6</v>
      </c>
      <c r="CR18">
        <v>12</v>
      </c>
      <c r="CS18">
        <v>9</v>
      </c>
      <c r="CT18">
        <v>6</v>
      </c>
      <c r="CU18">
        <v>15</v>
      </c>
      <c r="CV18">
        <v>6</v>
      </c>
      <c r="CW18">
        <v>9</v>
      </c>
      <c r="CX18">
        <v>12</v>
      </c>
      <c r="CY18">
        <v>6</v>
      </c>
      <c r="CZ18">
        <v>12</v>
      </c>
      <c r="DA18">
        <v>9</v>
      </c>
      <c r="DB18">
        <v>9</v>
      </c>
      <c r="DC18">
        <v>15</v>
      </c>
      <c r="DD18">
        <v>9</v>
      </c>
      <c r="DE18">
        <v>9</v>
      </c>
      <c r="DF18">
        <v>10.11</v>
      </c>
      <c r="DG18">
        <v>4.4127798792401</v>
      </c>
    </row>
    <row r="19" spans="1:111" ht="15">
      <c r="A19" s="23">
        <v>2.9</v>
      </c>
      <c r="B19">
        <f>Shannon__Slim_2011_Random!$BT$109</f>
        <v>9.095202960521517</v>
      </c>
      <c r="C19">
        <f>Shannon__Slim_2011_Random!$BT$110</f>
        <v>5.544523761471119</v>
      </c>
      <c r="D19">
        <v>5</v>
      </c>
      <c r="E19">
        <v>8.28</v>
      </c>
      <c r="F19">
        <v>4.2428311493171815</v>
      </c>
      <c r="H19">
        <v>95</v>
      </c>
      <c r="J19">
        <v>15</v>
      </c>
      <c r="K19">
        <v>6</v>
      </c>
      <c r="L19">
        <v>9</v>
      </c>
      <c r="M19">
        <v>6</v>
      </c>
      <c r="N19">
        <v>6</v>
      </c>
      <c r="O19">
        <v>12</v>
      </c>
      <c r="P19">
        <v>3</v>
      </c>
      <c r="Q19">
        <v>14</v>
      </c>
      <c r="R19">
        <v>6</v>
      </c>
      <c r="S19">
        <v>9</v>
      </c>
      <c r="T19">
        <v>13</v>
      </c>
      <c r="U19">
        <v>12</v>
      </c>
      <c r="V19">
        <v>9</v>
      </c>
      <c r="W19">
        <v>12</v>
      </c>
      <c r="X19">
        <v>6</v>
      </c>
      <c r="Y19" s="25">
        <v>0</v>
      </c>
      <c r="Z19">
        <v>12</v>
      </c>
      <c r="AA19">
        <v>4</v>
      </c>
      <c r="AB19">
        <v>15</v>
      </c>
      <c r="AC19">
        <v>12</v>
      </c>
      <c r="AD19">
        <v>4</v>
      </c>
      <c r="AE19">
        <v>15</v>
      </c>
      <c r="AF19">
        <v>3</v>
      </c>
      <c r="AG19">
        <v>12</v>
      </c>
      <c r="AH19">
        <v>9</v>
      </c>
      <c r="AI19" s="25">
        <v>0</v>
      </c>
      <c r="AJ19">
        <v>15</v>
      </c>
      <c r="AK19">
        <v>9</v>
      </c>
      <c r="AL19">
        <v>15</v>
      </c>
      <c r="AM19">
        <v>9</v>
      </c>
      <c r="AN19">
        <v>9</v>
      </c>
      <c r="AO19">
        <v>9</v>
      </c>
      <c r="AP19">
        <v>9</v>
      </c>
      <c r="AQ19">
        <v>6</v>
      </c>
      <c r="AR19">
        <v>9</v>
      </c>
      <c r="AS19">
        <v>6</v>
      </c>
      <c r="AT19">
        <v>10</v>
      </c>
      <c r="AU19">
        <v>12</v>
      </c>
      <c r="AV19">
        <v>7</v>
      </c>
      <c r="AW19">
        <v>6</v>
      </c>
      <c r="AX19">
        <v>6</v>
      </c>
      <c r="AY19">
        <v>9</v>
      </c>
      <c r="AZ19">
        <v>3</v>
      </c>
      <c r="BA19">
        <v>9</v>
      </c>
      <c r="BB19">
        <v>12</v>
      </c>
      <c r="BC19" s="25">
        <v>0</v>
      </c>
      <c r="BD19">
        <v>6</v>
      </c>
      <c r="BE19">
        <v>9</v>
      </c>
      <c r="BF19">
        <v>3</v>
      </c>
      <c r="BG19">
        <v>9</v>
      </c>
      <c r="BH19">
        <v>6</v>
      </c>
      <c r="BI19">
        <v>6</v>
      </c>
      <c r="BJ19">
        <v>6</v>
      </c>
      <c r="BK19">
        <v>6</v>
      </c>
      <c r="BL19">
        <v>15</v>
      </c>
      <c r="BM19">
        <v>6</v>
      </c>
      <c r="BN19">
        <v>12</v>
      </c>
      <c r="BO19">
        <v>6</v>
      </c>
      <c r="BP19">
        <v>17</v>
      </c>
      <c r="BQ19">
        <v>12</v>
      </c>
      <c r="BR19">
        <v>6</v>
      </c>
      <c r="BS19">
        <v>3</v>
      </c>
      <c r="BT19">
        <v>6</v>
      </c>
      <c r="BU19">
        <v>15</v>
      </c>
      <c r="BV19">
        <v>15</v>
      </c>
      <c r="BW19">
        <v>12</v>
      </c>
      <c r="BX19">
        <v>15</v>
      </c>
      <c r="BY19">
        <v>12</v>
      </c>
      <c r="BZ19">
        <v>12</v>
      </c>
      <c r="CA19" s="25">
        <v>0</v>
      </c>
      <c r="CB19">
        <v>6</v>
      </c>
      <c r="CC19">
        <v>15</v>
      </c>
      <c r="CD19">
        <v>6</v>
      </c>
      <c r="CE19">
        <v>3</v>
      </c>
      <c r="CF19">
        <v>9</v>
      </c>
      <c r="CG19">
        <v>12</v>
      </c>
      <c r="CH19">
        <v>3</v>
      </c>
      <c r="CI19">
        <v>12</v>
      </c>
      <c r="CJ19">
        <v>12</v>
      </c>
      <c r="CK19">
        <v>6</v>
      </c>
      <c r="CL19">
        <v>3</v>
      </c>
      <c r="CM19">
        <v>9</v>
      </c>
      <c r="CN19">
        <v>9</v>
      </c>
      <c r="CO19">
        <v>6</v>
      </c>
      <c r="CP19">
        <v>3</v>
      </c>
      <c r="CQ19" s="25">
        <v>0</v>
      </c>
      <c r="CR19">
        <v>12</v>
      </c>
      <c r="CS19">
        <v>6</v>
      </c>
      <c r="CT19">
        <v>3</v>
      </c>
      <c r="CU19">
        <v>15</v>
      </c>
      <c r="CV19">
        <v>6</v>
      </c>
      <c r="CW19">
        <v>3</v>
      </c>
      <c r="CX19">
        <v>9</v>
      </c>
      <c r="CY19">
        <v>6</v>
      </c>
      <c r="CZ19">
        <v>9</v>
      </c>
      <c r="DA19">
        <v>3</v>
      </c>
      <c r="DB19">
        <v>6</v>
      </c>
      <c r="DC19">
        <v>15</v>
      </c>
      <c r="DD19">
        <v>6</v>
      </c>
      <c r="DE19">
        <v>6</v>
      </c>
      <c r="DF19">
        <v>8.28</v>
      </c>
      <c r="DG19">
        <v>4.2428311493171815</v>
      </c>
    </row>
    <row r="20" spans="1:111" ht="15">
      <c r="A20" s="23">
        <v>3</v>
      </c>
      <c r="B20">
        <f>Shannon__Slim_2011_Random!$BX$109</f>
        <v>10.140074112900427</v>
      </c>
      <c r="C20">
        <f>Shannon__Slim_2011_Random!$BX$110</f>
        <v>5.058127377676778</v>
      </c>
      <c r="D20">
        <v>4</v>
      </c>
      <c r="E20">
        <v>6.91</v>
      </c>
      <c r="F20">
        <v>4.047932506324379</v>
      </c>
      <c r="H20">
        <v>90</v>
      </c>
      <c r="J20">
        <v>6</v>
      </c>
      <c r="K20">
        <v>3</v>
      </c>
      <c r="L20">
        <v>6</v>
      </c>
      <c r="M20">
        <v>6</v>
      </c>
      <c r="N20" s="25">
        <v>0</v>
      </c>
      <c r="O20">
        <v>12</v>
      </c>
      <c r="P20">
        <v>3</v>
      </c>
      <c r="Q20">
        <v>10</v>
      </c>
      <c r="R20">
        <v>6</v>
      </c>
      <c r="S20">
        <v>6</v>
      </c>
      <c r="T20">
        <v>10</v>
      </c>
      <c r="U20">
        <v>12</v>
      </c>
      <c r="V20">
        <v>6</v>
      </c>
      <c r="W20">
        <v>9</v>
      </c>
      <c r="X20">
        <v>6</v>
      </c>
      <c r="Y20" s="25">
        <v>0</v>
      </c>
      <c r="Z20">
        <v>6</v>
      </c>
      <c r="AA20">
        <v>3</v>
      </c>
      <c r="AB20">
        <v>12</v>
      </c>
      <c r="AC20">
        <v>12</v>
      </c>
      <c r="AD20">
        <v>4</v>
      </c>
      <c r="AE20">
        <v>12</v>
      </c>
      <c r="AF20" s="25">
        <v>0</v>
      </c>
      <c r="AG20">
        <v>12</v>
      </c>
      <c r="AH20">
        <v>6</v>
      </c>
      <c r="AI20" s="25">
        <v>0</v>
      </c>
      <c r="AJ20">
        <v>15</v>
      </c>
      <c r="AK20">
        <v>9</v>
      </c>
      <c r="AL20">
        <v>12</v>
      </c>
      <c r="AM20">
        <v>6</v>
      </c>
      <c r="AN20">
        <v>6</v>
      </c>
      <c r="AO20">
        <v>9</v>
      </c>
      <c r="AP20">
        <v>6</v>
      </c>
      <c r="AQ20">
        <v>6</v>
      </c>
      <c r="AR20">
        <v>9</v>
      </c>
      <c r="AS20">
        <v>6</v>
      </c>
      <c r="AT20">
        <v>4</v>
      </c>
      <c r="AU20">
        <v>12</v>
      </c>
      <c r="AV20">
        <v>3</v>
      </c>
      <c r="AW20">
        <v>3</v>
      </c>
      <c r="AX20">
        <v>6</v>
      </c>
      <c r="AY20">
        <v>6</v>
      </c>
      <c r="AZ20">
        <v>3</v>
      </c>
      <c r="BA20">
        <v>9</v>
      </c>
      <c r="BB20">
        <v>9</v>
      </c>
      <c r="BC20" s="25">
        <v>0</v>
      </c>
      <c r="BD20">
        <v>3</v>
      </c>
      <c r="BE20">
        <v>9</v>
      </c>
      <c r="BF20" s="25">
        <v>0</v>
      </c>
      <c r="BG20">
        <v>6</v>
      </c>
      <c r="BH20" s="25">
        <v>0</v>
      </c>
      <c r="BI20">
        <v>6</v>
      </c>
      <c r="BJ20">
        <v>6</v>
      </c>
      <c r="BK20">
        <v>6</v>
      </c>
      <c r="BL20">
        <v>12</v>
      </c>
      <c r="BM20">
        <v>6</v>
      </c>
      <c r="BN20">
        <v>12</v>
      </c>
      <c r="BO20">
        <v>6</v>
      </c>
      <c r="BP20">
        <v>12</v>
      </c>
      <c r="BQ20">
        <v>9</v>
      </c>
      <c r="BR20">
        <v>6</v>
      </c>
      <c r="BS20">
        <v>3</v>
      </c>
      <c r="BT20">
        <v>6</v>
      </c>
      <c r="BU20">
        <v>12</v>
      </c>
      <c r="BV20">
        <v>12</v>
      </c>
      <c r="BW20">
        <v>12</v>
      </c>
      <c r="BX20">
        <v>15</v>
      </c>
      <c r="BY20">
        <v>12</v>
      </c>
      <c r="BZ20">
        <v>12</v>
      </c>
      <c r="CA20" s="25">
        <v>0</v>
      </c>
      <c r="CB20">
        <v>6</v>
      </c>
      <c r="CC20">
        <v>15</v>
      </c>
      <c r="CD20">
        <v>3</v>
      </c>
      <c r="CE20">
        <v>3</v>
      </c>
      <c r="CF20">
        <v>6</v>
      </c>
      <c r="CG20">
        <v>12</v>
      </c>
      <c r="CH20">
        <v>3</v>
      </c>
      <c r="CI20">
        <v>9</v>
      </c>
      <c r="CJ20">
        <v>12</v>
      </c>
      <c r="CK20">
        <v>6</v>
      </c>
      <c r="CL20">
        <v>3</v>
      </c>
      <c r="CM20">
        <v>9</v>
      </c>
      <c r="CN20">
        <v>9</v>
      </c>
      <c r="CO20">
        <v>6</v>
      </c>
      <c r="CP20">
        <v>3</v>
      </c>
      <c r="CQ20" s="25">
        <v>0</v>
      </c>
      <c r="CR20">
        <v>12</v>
      </c>
      <c r="CS20">
        <v>6</v>
      </c>
      <c r="CT20">
        <v>3</v>
      </c>
      <c r="CU20">
        <v>12</v>
      </c>
      <c r="CV20">
        <v>6</v>
      </c>
      <c r="CW20">
        <v>3</v>
      </c>
      <c r="CX20">
        <v>9</v>
      </c>
      <c r="CY20">
        <v>6</v>
      </c>
      <c r="CZ20">
        <v>9</v>
      </c>
      <c r="DA20" s="25">
        <v>0</v>
      </c>
      <c r="DB20">
        <v>6</v>
      </c>
      <c r="DC20">
        <v>15</v>
      </c>
      <c r="DD20">
        <v>6</v>
      </c>
      <c r="DE20">
        <v>3</v>
      </c>
      <c r="DF20">
        <v>6.91</v>
      </c>
      <c r="DG20">
        <v>4.047932506324379</v>
      </c>
    </row>
    <row r="21" spans="1:111" ht="15">
      <c r="A21" s="23">
        <v>3.1</v>
      </c>
      <c r="B21">
        <f>Shannon__Slim_2011_Random!$CB$109</f>
        <v>10.074034008703704</v>
      </c>
      <c r="C21">
        <f>Shannon__Slim_2011_Random!$CB$110</f>
        <v>4.984385972395568</v>
      </c>
      <c r="D21">
        <v>4</v>
      </c>
      <c r="E21">
        <v>5.45</v>
      </c>
      <c r="F21">
        <v>3.479739337735782</v>
      </c>
      <c r="H21">
        <v>86</v>
      </c>
      <c r="J21">
        <v>3</v>
      </c>
      <c r="K21" s="25">
        <v>0</v>
      </c>
      <c r="L21">
        <v>6</v>
      </c>
      <c r="M21">
        <v>6</v>
      </c>
      <c r="N21" s="25">
        <v>0</v>
      </c>
      <c r="O21">
        <v>3</v>
      </c>
      <c r="P21">
        <v>3</v>
      </c>
      <c r="Q21">
        <v>6</v>
      </c>
      <c r="R21">
        <v>3</v>
      </c>
      <c r="S21">
        <v>6</v>
      </c>
      <c r="T21">
        <v>7</v>
      </c>
      <c r="U21">
        <v>9</v>
      </c>
      <c r="V21">
        <v>3</v>
      </c>
      <c r="W21">
        <v>6</v>
      </c>
      <c r="X21">
        <v>6</v>
      </c>
      <c r="Y21" s="25">
        <v>0</v>
      </c>
      <c r="Z21">
        <v>6</v>
      </c>
      <c r="AA21">
        <v>3</v>
      </c>
      <c r="AB21">
        <v>12</v>
      </c>
      <c r="AC21">
        <v>9</v>
      </c>
      <c r="AD21">
        <v>3</v>
      </c>
      <c r="AE21">
        <v>6</v>
      </c>
      <c r="AF21" s="25">
        <v>0</v>
      </c>
      <c r="AG21">
        <v>9</v>
      </c>
      <c r="AH21">
        <v>3</v>
      </c>
      <c r="AI21" s="25">
        <v>0</v>
      </c>
      <c r="AJ21">
        <v>9</v>
      </c>
      <c r="AK21">
        <v>9</v>
      </c>
      <c r="AL21">
        <v>12</v>
      </c>
      <c r="AM21">
        <v>6</v>
      </c>
      <c r="AN21">
        <v>3</v>
      </c>
      <c r="AO21">
        <v>9</v>
      </c>
      <c r="AP21">
        <v>6</v>
      </c>
      <c r="AQ21">
        <v>6</v>
      </c>
      <c r="AR21">
        <v>9</v>
      </c>
      <c r="AS21">
        <v>6</v>
      </c>
      <c r="AT21">
        <v>4</v>
      </c>
      <c r="AU21">
        <v>9</v>
      </c>
      <c r="AV21">
        <v>3</v>
      </c>
      <c r="AW21">
        <v>3</v>
      </c>
      <c r="AX21" s="25">
        <v>0</v>
      </c>
      <c r="AY21">
        <v>6</v>
      </c>
      <c r="AZ21">
        <v>3</v>
      </c>
      <c r="BA21">
        <v>9</v>
      </c>
      <c r="BB21">
        <v>6</v>
      </c>
      <c r="BC21" s="25">
        <v>0</v>
      </c>
      <c r="BD21">
        <v>3</v>
      </c>
      <c r="BE21">
        <v>9</v>
      </c>
      <c r="BF21" s="25">
        <v>0</v>
      </c>
      <c r="BG21">
        <v>6</v>
      </c>
      <c r="BH21" s="25">
        <v>0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3</v>
      </c>
      <c r="BP21">
        <v>12</v>
      </c>
      <c r="BQ21">
        <v>9</v>
      </c>
      <c r="BR21">
        <v>6</v>
      </c>
      <c r="BS21">
        <v>3</v>
      </c>
      <c r="BT21">
        <v>6</v>
      </c>
      <c r="BU21">
        <v>9</v>
      </c>
      <c r="BV21">
        <v>9</v>
      </c>
      <c r="BW21">
        <v>12</v>
      </c>
      <c r="BX21">
        <v>9</v>
      </c>
      <c r="BY21">
        <v>9</v>
      </c>
      <c r="BZ21">
        <v>12</v>
      </c>
      <c r="CA21" s="25">
        <v>0</v>
      </c>
      <c r="CB21">
        <v>6</v>
      </c>
      <c r="CC21">
        <v>12</v>
      </c>
      <c r="CD21">
        <v>3</v>
      </c>
      <c r="CE21">
        <v>3</v>
      </c>
      <c r="CF21">
        <v>3</v>
      </c>
      <c r="CG21">
        <v>12</v>
      </c>
      <c r="CH21" s="25">
        <v>0</v>
      </c>
      <c r="CI21">
        <v>6</v>
      </c>
      <c r="CJ21">
        <v>12</v>
      </c>
      <c r="CK21">
        <v>6</v>
      </c>
      <c r="CL21">
        <v>3</v>
      </c>
      <c r="CM21">
        <v>3</v>
      </c>
      <c r="CN21">
        <v>6</v>
      </c>
      <c r="CO21">
        <v>6</v>
      </c>
      <c r="CP21">
        <v>3</v>
      </c>
      <c r="CQ21" s="25">
        <v>0</v>
      </c>
      <c r="CR21">
        <v>12</v>
      </c>
      <c r="CS21">
        <v>3</v>
      </c>
      <c r="CT21">
        <v>3</v>
      </c>
      <c r="CU21">
        <v>9</v>
      </c>
      <c r="CV21">
        <v>6</v>
      </c>
      <c r="CW21" s="25">
        <v>0</v>
      </c>
      <c r="CX21">
        <v>9</v>
      </c>
      <c r="CY21">
        <v>3</v>
      </c>
      <c r="CZ21">
        <v>6</v>
      </c>
      <c r="DA21" s="25">
        <v>0</v>
      </c>
      <c r="DB21">
        <v>6</v>
      </c>
      <c r="DC21">
        <v>9</v>
      </c>
      <c r="DD21">
        <v>3</v>
      </c>
      <c r="DE21">
        <v>3</v>
      </c>
      <c r="DF21">
        <v>5.45</v>
      </c>
      <c r="DG21">
        <v>3.479739337735782</v>
      </c>
    </row>
    <row r="22" spans="1:111" ht="15">
      <c r="A22" s="23">
        <v>3.2</v>
      </c>
      <c r="B22">
        <f>Shannon__Slim_2011_Random!$CF$109</f>
        <v>10.074034008703704</v>
      </c>
      <c r="C22">
        <f>Shannon__Slim_2011_Random!$CF$110</f>
        <v>4.984385972395568</v>
      </c>
      <c r="D22">
        <v>4</v>
      </c>
      <c r="E22">
        <v>4.19</v>
      </c>
      <c r="F22">
        <v>2.987161079207366</v>
      </c>
      <c r="H22">
        <v>77</v>
      </c>
      <c r="J22">
        <v>3</v>
      </c>
      <c r="K22" s="25">
        <v>0</v>
      </c>
      <c r="L22">
        <v>6</v>
      </c>
      <c r="M22">
        <v>6</v>
      </c>
      <c r="N22" s="25">
        <v>0</v>
      </c>
      <c r="O22" s="25">
        <v>0</v>
      </c>
      <c r="P22">
        <v>3</v>
      </c>
      <c r="Q22">
        <v>6</v>
      </c>
      <c r="R22" s="25">
        <v>0</v>
      </c>
      <c r="S22">
        <v>3</v>
      </c>
      <c r="T22">
        <v>7</v>
      </c>
      <c r="U22">
        <v>3</v>
      </c>
      <c r="V22">
        <v>3</v>
      </c>
      <c r="W22">
        <v>6</v>
      </c>
      <c r="X22">
        <v>6</v>
      </c>
      <c r="Y22" s="25">
        <v>0</v>
      </c>
      <c r="Z22">
        <v>6</v>
      </c>
      <c r="AA22">
        <v>3</v>
      </c>
      <c r="AB22">
        <v>9</v>
      </c>
      <c r="AC22">
        <v>6</v>
      </c>
      <c r="AD22" s="25">
        <v>0</v>
      </c>
      <c r="AE22">
        <v>3</v>
      </c>
      <c r="AF22" s="25">
        <v>0</v>
      </c>
      <c r="AG22">
        <v>6</v>
      </c>
      <c r="AH22">
        <v>3</v>
      </c>
      <c r="AI22" s="25">
        <v>0</v>
      </c>
      <c r="AJ22">
        <v>9</v>
      </c>
      <c r="AK22">
        <v>6</v>
      </c>
      <c r="AL22">
        <v>12</v>
      </c>
      <c r="AM22">
        <v>3</v>
      </c>
      <c r="AN22">
        <v>3</v>
      </c>
      <c r="AO22">
        <v>6</v>
      </c>
      <c r="AP22">
        <v>6</v>
      </c>
      <c r="AQ22">
        <v>6</v>
      </c>
      <c r="AR22">
        <v>9</v>
      </c>
      <c r="AS22">
        <v>6</v>
      </c>
      <c r="AT22">
        <v>4</v>
      </c>
      <c r="AU22">
        <v>6</v>
      </c>
      <c r="AV22">
        <v>3</v>
      </c>
      <c r="AW22" s="25">
        <v>0</v>
      </c>
      <c r="AX22" s="25">
        <v>0</v>
      </c>
      <c r="AY22">
        <v>6</v>
      </c>
      <c r="AZ22" s="25">
        <v>0</v>
      </c>
      <c r="BA22">
        <v>6</v>
      </c>
      <c r="BB22">
        <v>3</v>
      </c>
      <c r="BC22" s="25">
        <v>0</v>
      </c>
      <c r="BD22" s="25">
        <v>0</v>
      </c>
      <c r="BE22">
        <v>6</v>
      </c>
      <c r="BF22" s="25">
        <v>0</v>
      </c>
      <c r="BG22">
        <v>6</v>
      </c>
      <c r="BH22" s="25">
        <v>0</v>
      </c>
      <c r="BI22">
        <v>6</v>
      </c>
      <c r="BJ22">
        <v>6</v>
      </c>
      <c r="BK22">
        <v>6</v>
      </c>
      <c r="BL22">
        <v>6</v>
      </c>
      <c r="BM22">
        <v>3</v>
      </c>
      <c r="BN22">
        <v>6</v>
      </c>
      <c r="BO22" s="25">
        <v>0</v>
      </c>
      <c r="BP22">
        <v>9</v>
      </c>
      <c r="BQ22">
        <v>6</v>
      </c>
      <c r="BR22">
        <v>3</v>
      </c>
      <c r="BS22" s="25">
        <v>0</v>
      </c>
      <c r="BT22">
        <v>6</v>
      </c>
      <c r="BU22">
        <v>6</v>
      </c>
      <c r="BV22">
        <v>6</v>
      </c>
      <c r="BW22">
        <v>6</v>
      </c>
      <c r="BX22">
        <v>9</v>
      </c>
      <c r="BY22">
        <v>9</v>
      </c>
      <c r="BZ22">
        <v>9</v>
      </c>
      <c r="CA22" s="25">
        <v>0</v>
      </c>
      <c r="CB22">
        <v>6</v>
      </c>
      <c r="CC22">
        <v>6</v>
      </c>
      <c r="CD22">
        <v>3</v>
      </c>
      <c r="CE22">
        <v>3</v>
      </c>
      <c r="CF22">
        <v>3</v>
      </c>
      <c r="CG22">
        <v>6</v>
      </c>
      <c r="CH22" s="25">
        <v>0</v>
      </c>
      <c r="CI22">
        <v>6</v>
      </c>
      <c r="CJ22">
        <v>9</v>
      </c>
      <c r="CK22">
        <v>3</v>
      </c>
      <c r="CL22">
        <v>3</v>
      </c>
      <c r="CM22">
        <v>3</v>
      </c>
      <c r="CN22">
        <v>6</v>
      </c>
      <c r="CO22">
        <v>3</v>
      </c>
      <c r="CP22">
        <v>3</v>
      </c>
      <c r="CQ22" s="25">
        <v>0</v>
      </c>
      <c r="CR22">
        <v>9</v>
      </c>
      <c r="CS22">
        <v>3</v>
      </c>
      <c r="CT22" s="25">
        <v>0</v>
      </c>
      <c r="CU22">
        <v>6</v>
      </c>
      <c r="CV22">
        <v>6</v>
      </c>
      <c r="CW22" s="25">
        <v>0</v>
      </c>
      <c r="CX22">
        <v>9</v>
      </c>
      <c r="CY22">
        <v>3</v>
      </c>
      <c r="CZ22">
        <v>3</v>
      </c>
      <c r="DA22" s="25">
        <v>0</v>
      </c>
      <c r="DB22">
        <v>6</v>
      </c>
      <c r="DC22">
        <v>9</v>
      </c>
      <c r="DD22">
        <v>3</v>
      </c>
      <c r="DE22">
        <v>3</v>
      </c>
      <c r="DF22">
        <v>4.19</v>
      </c>
      <c r="DG22">
        <v>2.987161079207366</v>
      </c>
    </row>
    <row r="23" spans="1:111" ht="15">
      <c r="A23" s="23">
        <v>3.3</v>
      </c>
      <c r="B23">
        <f>Shannon__Slim_2011_Random!$CJ$109</f>
        <v>10.074034008703704</v>
      </c>
      <c r="C23">
        <f>Shannon__Slim_2011_Random!$CJ$110</f>
        <v>4.984385972395568</v>
      </c>
      <c r="D23">
        <v>4</v>
      </c>
      <c r="E23">
        <v>3.59</v>
      </c>
      <c r="F23">
        <v>2.730652787606774</v>
      </c>
      <c r="H23">
        <v>73</v>
      </c>
      <c r="J23">
        <v>3</v>
      </c>
      <c r="K23" s="25">
        <v>0</v>
      </c>
      <c r="L23">
        <v>6</v>
      </c>
      <c r="M23">
        <v>6</v>
      </c>
      <c r="N23" s="25">
        <v>0</v>
      </c>
      <c r="O23" s="25">
        <v>0</v>
      </c>
      <c r="P23">
        <v>3</v>
      </c>
      <c r="Q23">
        <v>6</v>
      </c>
      <c r="R23" s="25">
        <v>0</v>
      </c>
      <c r="S23">
        <v>3</v>
      </c>
      <c r="T23">
        <v>7</v>
      </c>
      <c r="U23">
        <v>3</v>
      </c>
      <c r="V23">
        <v>3</v>
      </c>
      <c r="W23">
        <v>6</v>
      </c>
      <c r="X23">
        <v>6</v>
      </c>
      <c r="Y23" s="25">
        <v>0</v>
      </c>
      <c r="Z23">
        <v>6</v>
      </c>
      <c r="AA23">
        <v>3</v>
      </c>
      <c r="AB23">
        <v>6</v>
      </c>
      <c r="AC23">
        <v>6</v>
      </c>
      <c r="AD23" s="25">
        <v>0</v>
      </c>
      <c r="AE23">
        <v>3</v>
      </c>
      <c r="AF23" s="25">
        <v>0</v>
      </c>
      <c r="AG23">
        <v>3</v>
      </c>
      <c r="AH23">
        <v>3</v>
      </c>
      <c r="AI23" s="25">
        <v>0</v>
      </c>
      <c r="AJ23">
        <v>3</v>
      </c>
      <c r="AK23">
        <v>6</v>
      </c>
      <c r="AL23">
        <v>9</v>
      </c>
      <c r="AM23">
        <v>3</v>
      </c>
      <c r="AN23" s="25">
        <v>0</v>
      </c>
      <c r="AO23">
        <v>3</v>
      </c>
      <c r="AP23">
        <v>6</v>
      </c>
      <c r="AQ23">
        <v>6</v>
      </c>
      <c r="AR23">
        <v>9</v>
      </c>
      <c r="AS23">
        <v>6</v>
      </c>
      <c r="AT23">
        <v>4</v>
      </c>
      <c r="AU23">
        <v>3</v>
      </c>
      <c r="AV23">
        <v>3</v>
      </c>
      <c r="AW23" s="25">
        <v>0</v>
      </c>
      <c r="AX23" s="25">
        <v>0</v>
      </c>
      <c r="AY23">
        <v>6</v>
      </c>
      <c r="AZ23" s="25">
        <v>0</v>
      </c>
      <c r="BA23">
        <v>6</v>
      </c>
      <c r="BB23" s="25">
        <v>0</v>
      </c>
      <c r="BC23" s="25">
        <v>0</v>
      </c>
      <c r="BD23" s="25">
        <v>0</v>
      </c>
      <c r="BE23">
        <v>6</v>
      </c>
      <c r="BF23" s="25">
        <v>0</v>
      </c>
      <c r="BG23">
        <v>6</v>
      </c>
      <c r="BH23" s="25">
        <v>0</v>
      </c>
      <c r="BI23">
        <v>6</v>
      </c>
      <c r="BJ23">
        <v>6</v>
      </c>
      <c r="BK23">
        <v>6</v>
      </c>
      <c r="BL23">
        <v>6</v>
      </c>
      <c r="BM23">
        <v>3</v>
      </c>
      <c r="BN23">
        <v>6</v>
      </c>
      <c r="BO23" s="25">
        <v>0</v>
      </c>
      <c r="BP23">
        <v>6</v>
      </c>
      <c r="BQ23">
        <v>6</v>
      </c>
      <c r="BR23" s="25">
        <v>0</v>
      </c>
      <c r="BS23" s="25">
        <v>0</v>
      </c>
      <c r="BT23">
        <v>6</v>
      </c>
      <c r="BU23">
        <v>6</v>
      </c>
      <c r="BV23">
        <v>6</v>
      </c>
      <c r="BW23">
        <v>6</v>
      </c>
      <c r="BX23">
        <v>9</v>
      </c>
      <c r="BY23">
        <v>9</v>
      </c>
      <c r="BZ23">
        <v>6</v>
      </c>
      <c r="CA23" s="25">
        <v>0</v>
      </c>
      <c r="CB23">
        <v>3</v>
      </c>
      <c r="CC23">
        <v>6</v>
      </c>
      <c r="CD23">
        <v>3</v>
      </c>
      <c r="CE23">
        <v>3</v>
      </c>
      <c r="CF23">
        <v>3</v>
      </c>
      <c r="CG23">
        <v>6</v>
      </c>
      <c r="CH23" s="25">
        <v>0</v>
      </c>
      <c r="CI23">
        <v>6</v>
      </c>
      <c r="CJ23">
        <v>3</v>
      </c>
      <c r="CK23">
        <v>3</v>
      </c>
      <c r="CL23">
        <v>3</v>
      </c>
      <c r="CM23">
        <v>3</v>
      </c>
      <c r="CN23">
        <v>6</v>
      </c>
      <c r="CO23">
        <v>3</v>
      </c>
      <c r="CP23">
        <v>3</v>
      </c>
      <c r="CQ23" s="25">
        <v>0</v>
      </c>
      <c r="CR23">
        <v>9</v>
      </c>
      <c r="CS23">
        <v>3</v>
      </c>
      <c r="CT23" s="25">
        <v>0</v>
      </c>
      <c r="CU23">
        <v>3</v>
      </c>
      <c r="CV23">
        <v>3</v>
      </c>
      <c r="CW23" s="25">
        <v>0</v>
      </c>
      <c r="CX23">
        <v>6</v>
      </c>
      <c r="CY23">
        <v>3</v>
      </c>
      <c r="CZ23">
        <v>3</v>
      </c>
      <c r="DA23" s="25">
        <v>0</v>
      </c>
      <c r="DB23">
        <v>3</v>
      </c>
      <c r="DC23">
        <v>9</v>
      </c>
      <c r="DD23">
        <v>3</v>
      </c>
      <c r="DE23" s="25">
        <v>0</v>
      </c>
      <c r="DF23">
        <v>3.59</v>
      </c>
      <c r="DG23">
        <v>2.730652787606774</v>
      </c>
    </row>
    <row r="24" spans="1:111" ht="15">
      <c r="A24" s="23">
        <v>3.4</v>
      </c>
      <c r="B24">
        <f>Shannon__Slim_2011_Random!$CN$109</f>
        <v>11.100190721152615</v>
      </c>
      <c r="C24">
        <f>Shannon__Slim_2011_Random!$CN$110</f>
        <v>5.37712571625422</v>
      </c>
      <c r="D24">
        <v>3</v>
      </c>
      <c r="E24">
        <v>2.83</v>
      </c>
      <c r="F24">
        <v>2.554674859226441</v>
      </c>
      <c r="H24">
        <v>63</v>
      </c>
      <c r="J24">
        <v>3</v>
      </c>
      <c r="K24" s="25">
        <v>0</v>
      </c>
      <c r="L24">
        <v>6</v>
      </c>
      <c r="M24">
        <v>3</v>
      </c>
      <c r="N24" s="25">
        <v>0</v>
      </c>
      <c r="O24" s="25">
        <v>0</v>
      </c>
      <c r="P24" s="25">
        <v>0</v>
      </c>
      <c r="Q24">
        <v>6</v>
      </c>
      <c r="R24" s="25">
        <v>0</v>
      </c>
      <c r="S24">
        <v>3</v>
      </c>
      <c r="T24">
        <v>6</v>
      </c>
      <c r="U24" s="25">
        <v>0</v>
      </c>
      <c r="V24">
        <v>3</v>
      </c>
      <c r="W24">
        <v>6</v>
      </c>
      <c r="X24">
        <v>0</v>
      </c>
      <c r="Y24" s="25">
        <v>0</v>
      </c>
      <c r="Z24">
        <v>6</v>
      </c>
      <c r="AA24">
        <v>3</v>
      </c>
      <c r="AB24">
        <v>6</v>
      </c>
      <c r="AC24">
        <v>6</v>
      </c>
      <c r="AD24" s="25">
        <v>0</v>
      </c>
      <c r="AE24">
        <v>3</v>
      </c>
      <c r="AF24" s="25">
        <v>0</v>
      </c>
      <c r="AG24">
        <v>3</v>
      </c>
      <c r="AH24" s="25">
        <v>0</v>
      </c>
      <c r="AI24" s="25">
        <v>0</v>
      </c>
      <c r="AJ24">
        <v>3</v>
      </c>
      <c r="AK24">
        <v>6</v>
      </c>
      <c r="AL24">
        <v>9</v>
      </c>
      <c r="AM24">
        <v>3</v>
      </c>
      <c r="AN24" s="25">
        <v>0</v>
      </c>
      <c r="AO24" s="25">
        <v>0</v>
      </c>
      <c r="AP24">
        <v>6</v>
      </c>
      <c r="AQ24">
        <v>6</v>
      </c>
      <c r="AR24">
        <v>3</v>
      </c>
      <c r="AS24">
        <v>6</v>
      </c>
      <c r="AT24">
        <v>4</v>
      </c>
      <c r="AU24" s="25">
        <v>0</v>
      </c>
      <c r="AV24">
        <v>3</v>
      </c>
      <c r="AW24" s="25">
        <v>0</v>
      </c>
      <c r="AX24" s="25">
        <v>0</v>
      </c>
      <c r="AY24">
        <v>6</v>
      </c>
      <c r="AZ24" s="25">
        <v>0</v>
      </c>
      <c r="BA24">
        <v>6</v>
      </c>
      <c r="BB24" s="25">
        <v>0</v>
      </c>
      <c r="BC24" s="25">
        <v>0</v>
      </c>
      <c r="BD24" s="25">
        <v>0</v>
      </c>
      <c r="BE24">
        <v>3</v>
      </c>
      <c r="BF24" s="25">
        <v>0</v>
      </c>
      <c r="BG24">
        <v>6</v>
      </c>
      <c r="BH24" s="25">
        <v>0</v>
      </c>
      <c r="BI24">
        <v>6</v>
      </c>
      <c r="BJ24">
        <v>6</v>
      </c>
      <c r="BK24">
        <v>3</v>
      </c>
      <c r="BL24" s="25">
        <v>0</v>
      </c>
      <c r="BM24">
        <v>3</v>
      </c>
      <c r="BN24">
        <v>3</v>
      </c>
      <c r="BO24" s="25">
        <v>0</v>
      </c>
      <c r="BP24">
        <v>3</v>
      </c>
      <c r="BQ24">
        <v>6</v>
      </c>
      <c r="BR24" s="25">
        <v>0</v>
      </c>
      <c r="BS24" s="25">
        <v>0</v>
      </c>
      <c r="BT24">
        <v>3</v>
      </c>
      <c r="BU24">
        <v>6</v>
      </c>
      <c r="BV24">
        <v>6</v>
      </c>
      <c r="BW24">
        <v>6</v>
      </c>
      <c r="BX24">
        <v>9</v>
      </c>
      <c r="BY24">
        <v>6</v>
      </c>
      <c r="BZ24">
        <v>6</v>
      </c>
      <c r="CA24" s="25">
        <v>0</v>
      </c>
      <c r="CB24">
        <v>3</v>
      </c>
      <c r="CC24" s="25">
        <v>0</v>
      </c>
      <c r="CD24">
        <v>3</v>
      </c>
      <c r="CE24">
        <v>3</v>
      </c>
      <c r="CF24">
        <v>3</v>
      </c>
      <c r="CG24">
        <v>6</v>
      </c>
      <c r="CH24" s="25">
        <v>0</v>
      </c>
      <c r="CI24">
        <v>6</v>
      </c>
      <c r="CJ24">
        <v>3</v>
      </c>
      <c r="CK24">
        <v>3</v>
      </c>
      <c r="CL24">
        <v>3</v>
      </c>
      <c r="CM24">
        <v>3</v>
      </c>
      <c r="CN24">
        <v>3</v>
      </c>
      <c r="CO24">
        <v>3</v>
      </c>
      <c r="CP24">
        <v>3</v>
      </c>
      <c r="CQ24" s="25">
        <v>0</v>
      </c>
      <c r="CR24">
        <v>6</v>
      </c>
      <c r="CS24">
        <v>3</v>
      </c>
      <c r="CT24" s="25">
        <v>0</v>
      </c>
      <c r="CU24">
        <v>3</v>
      </c>
      <c r="CV24">
        <v>3</v>
      </c>
      <c r="CW24" s="25">
        <v>0</v>
      </c>
      <c r="CX24">
        <v>6</v>
      </c>
      <c r="CY24" s="25">
        <v>0</v>
      </c>
      <c r="CZ24">
        <v>3</v>
      </c>
      <c r="DA24" s="25">
        <v>0</v>
      </c>
      <c r="DB24" s="25">
        <v>0</v>
      </c>
      <c r="DC24">
        <v>6</v>
      </c>
      <c r="DD24">
        <v>3</v>
      </c>
      <c r="DE24" s="25">
        <v>0</v>
      </c>
      <c r="DF24">
        <v>2.83</v>
      </c>
      <c r="DG24">
        <v>2.554674859226441</v>
      </c>
    </row>
    <row r="25" spans="1:111" ht="15">
      <c r="A25" s="23">
        <v>3.5</v>
      </c>
      <c r="B25">
        <f>Shannon__Slim_2011_Random!$CR$109</f>
        <v>11.100190721152615</v>
      </c>
      <c r="C25">
        <f>Shannon__Slim_2011_Random!$CR$110</f>
        <v>5.37712571625422</v>
      </c>
      <c r="D25">
        <v>3</v>
      </c>
      <c r="E25">
        <v>2.53</v>
      </c>
      <c r="F25">
        <v>2.5164308538929183</v>
      </c>
      <c r="H25">
        <v>58</v>
      </c>
      <c r="J25">
        <v>3</v>
      </c>
      <c r="K25" s="25">
        <v>0</v>
      </c>
      <c r="L25">
        <v>6</v>
      </c>
      <c r="M25">
        <v>3</v>
      </c>
      <c r="N25" s="25">
        <v>0</v>
      </c>
      <c r="O25" s="25">
        <v>0</v>
      </c>
      <c r="P25" s="25">
        <v>0</v>
      </c>
      <c r="Q25">
        <v>6</v>
      </c>
      <c r="R25" s="25">
        <v>0</v>
      </c>
      <c r="S25">
        <v>3</v>
      </c>
      <c r="T25">
        <v>6</v>
      </c>
      <c r="U25" s="25">
        <v>0</v>
      </c>
      <c r="V25">
        <v>3</v>
      </c>
      <c r="W25">
        <v>6</v>
      </c>
      <c r="X25">
        <v>0</v>
      </c>
      <c r="Y25" s="25">
        <v>0</v>
      </c>
      <c r="Z25">
        <v>6</v>
      </c>
      <c r="AA25">
        <v>3</v>
      </c>
      <c r="AB25">
        <v>6</v>
      </c>
      <c r="AC25">
        <v>6</v>
      </c>
      <c r="AD25" s="25">
        <v>0</v>
      </c>
      <c r="AE25">
        <v>3</v>
      </c>
      <c r="AF25" s="25">
        <v>0</v>
      </c>
      <c r="AG25">
        <v>3</v>
      </c>
      <c r="AH25" s="25">
        <v>0</v>
      </c>
      <c r="AI25" s="25">
        <v>0</v>
      </c>
      <c r="AJ25" s="25">
        <v>0</v>
      </c>
      <c r="AK25">
        <v>3</v>
      </c>
      <c r="AL25">
        <v>9</v>
      </c>
      <c r="AM25">
        <v>3</v>
      </c>
      <c r="AN25" s="25">
        <v>0</v>
      </c>
      <c r="AO25" s="25">
        <v>0</v>
      </c>
      <c r="AP25">
        <v>6</v>
      </c>
      <c r="AQ25">
        <v>6</v>
      </c>
      <c r="AR25">
        <v>3</v>
      </c>
      <c r="AS25">
        <v>6</v>
      </c>
      <c r="AT25">
        <v>4</v>
      </c>
      <c r="AU25" s="25">
        <v>0</v>
      </c>
      <c r="AV25">
        <v>3</v>
      </c>
      <c r="AW25" s="25">
        <v>0</v>
      </c>
      <c r="AX25" s="25">
        <v>0</v>
      </c>
      <c r="AY25">
        <v>6</v>
      </c>
      <c r="AZ25" s="25">
        <v>0</v>
      </c>
      <c r="BA25">
        <v>3</v>
      </c>
      <c r="BB25" s="25">
        <v>0</v>
      </c>
      <c r="BC25" s="25">
        <v>0</v>
      </c>
      <c r="BD25" s="25">
        <v>0</v>
      </c>
      <c r="BE25">
        <v>3</v>
      </c>
      <c r="BF25" s="25">
        <v>0</v>
      </c>
      <c r="BG25">
        <v>6</v>
      </c>
      <c r="BH25" s="25">
        <v>0</v>
      </c>
      <c r="BI25">
        <v>6</v>
      </c>
      <c r="BJ25">
        <v>6</v>
      </c>
      <c r="BK25" s="25">
        <v>0</v>
      </c>
      <c r="BL25" s="25">
        <v>0</v>
      </c>
      <c r="BM25">
        <v>3</v>
      </c>
      <c r="BN25">
        <v>3</v>
      </c>
      <c r="BO25" s="25">
        <v>0</v>
      </c>
      <c r="BP25" s="25">
        <v>0</v>
      </c>
      <c r="BQ25">
        <v>6</v>
      </c>
      <c r="BR25" s="25">
        <v>0</v>
      </c>
      <c r="BS25" s="25">
        <v>0</v>
      </c>
      <c r="BT25">
        <v>3</v>
      </c>
      <c r="BU25">
        <v>6</v>
      </c>
      <c r="BV25">
        <v>3</v>
      </c>
      <c r="BW25">
        <v>3</v>
      </c>
      <c r="BX25">
        <v>9</v>
      </c>
      <c r="BY25">
        <v>6</v>
      </c>
      <c r="BZ25">
        <v>6</v>
      </c>
      <c r="CA25" s="25">
        <v>0</v>
      </c>
      <c r="CB25">
        <v>3</v>
      </c>
      <c r="CC25" s="25">
        <v>0</v>
      </c>
      <c r="CD25">
        <v>3</v>
      </c>
      <c r="CE25">
        <v>3</v>
      </c>
      <c r="CF25">
        <v>3</v>
      </c>
      <c r="CG25">
        <v>6</v>
      </c>
      <c r="CH25" s="25">
        <v>0</v>
      </c>
      <c r="CI25">
        <v>6</v>
      </c>
      <c r="CJ25">
        <v>3</v>
      </c>
      <c r="CK25">
        <v>3</v>
      </c>
      <c r="CL25">
        <v>3</v>
      </c>
      <c r="CM25" s="25">
        <v>0</v>
      </c>
      <c r="CN25">
        <v>3</v>
      </c>
      <c r="CO25">
        <v>3</v>
      </c>
      <c r="CP25">
        <v>3</v>
      </c>
      <c r="CQ25" s="25">
        <v>0</v>
      </c>
      <c r="CR25">
        <v>6</v>
      </c>
      <c r="CS25">
        <v>3</v>
      </c>
      <c r="CT25" s="25">
        <v>0</v>
      </c>
      <c r="CU25">
        <v>3</v>
      </c>
      <c r="CV25" s="25">
        <v>0</v>
      </c>
      <c r="CW25" s="25">
        <v>0</v>
      </c>
      <c r="CX25">
        <v>3</v>
      </c>
      <c r="CY25" s="25">
        <v>0</v>
      </c>
      <c r="CZ25">
        <v>3</v>
      </c>
      <c r="DA25" s="25">
        <v>0</v>
      </c>
      <c r="DB25" s="25">
        <v>0</v>
      </c>
      <c r="DC25">
        <v>6</v>
      </c>
      <c r="DD25">
        <v>3</v>
      </c>
      <c r="DE25" s="25">
        <v>0</v>
      </c>
      <c r="DF25">
        <v>2.53</v>
      </c>
      <c r="DG25">
        <v>2.5164308538929183</v>
      </c>
    </row>
    <row r="26" spans="1:111" ht="15">
      <c r="A26" s="23">
        <v>3.6</v>
      </c>
      <c r="B26">
        <f>Shannon__Slim_2011_Random!$CV$109</f>
        <v>8.85939258917652</v>
      </c>
      <c r="C26">
        <f>Shannon__Slim_2011_Random!$CV$110</f>
        <v>5.32040342904568</v>
      </c>
      <c r="D26">
        <v>2</v>
      </c>
      <c r="E26">
        <v>2.32</v>
      </c>
      <c r="F26">
        <v>2.3735920866777835</v>
      </c>
      <c r="H26">
        <v>56</v>
      </c>
      <c r="J26">
        <v>3</v>
      </c>
      <c r="K26" s="25">
        <v>0</v>
      </c>
      <c r="L26">
        <v>6</v>
      </c>
      <c r="M26">
        <v>3</v>
      </c>
      <c r="N26" s="25">
        <v>0</v>
      </c>
      <c r="O26" s="25">
        <v>0</v>
      </c>
      <c r="P26" s="25">
        <v>0</v>
      </c>
      <c r="Q26">
        <v>6</v>
      </c>
      <c r="R26" s="25">
        <v>0</v>
      </c>
      <c r="S26">
        <v>3</v>
      </c>
      <c r="T26">
        <v>6</v>
      </c>
      <c r="U26" s="25">
        <v>0</v>
      </c>
      <c r="V26">
        <v>3</v>
      </c>
      <c r="W26">
        <v>6</v>
      </c>
      <c r="X26">
        <v>0</v>
      </c>
      <c r="Y26" s="25">
        <v>0</v>
      </c>
      <c r="Z26">
        <v>6</v>
      </c>
      <c r="AA26">
        <v>3</v>
      </c>
      <c r="AB26">
        <v>3</v>
      </c>
      <c r="AC26">
        <v>6</v>
      </c>
      <c r="AD26" s="25">
        <v>0</v>
      </c>
      <c r="AE26">
        <v>3</v>
      </c>
      <c r="AF26" s="25">
        <v>0</v>
      </c>
      <c r="AG26">
        <v>3</v>
      </c>
      <c r="AH26" s="25">
        <v>0</v>
      </c>
      <c r="AI26" s="25">
        <v>0</v>
      </c>
      <c r="AJ26" s="25">
        <v>0</v>
      </c>
      <c r="AK26">
        <v>3</v>
      </c>
      <c r="AL26">
        <v>9</v>
      </c>
      <c r="AM26">
        <v>3</v>
      </c>
      <c r="AN26" s="25">
        <v>0</v>
      </c>
      <c r="AO26" s="25">
        <v>0</v>
      </c>
      <c r="AP26">
        <v>6</v>
      </c>
      <c r="AQ26">
        <v>6</v>
      </c>
      <c r="AR26">
        <v>3</v>
      </c>
      <c r="AS26">
        <v>6</v>
      </c>
      <c r="AT26">
        <v>4</v>
      </c>
      <c r="AU26" s="25">
        <v>0</v>
      </c>
      <c r="AV26">
        <v>3</v>
      </c>
      <c r="AW26" s="25">
        <v>0</v>
      </c>
      <c r="AX26" s="25">
        <v>0</v>
      </c>
      <c r="AY26">
        <v>6</v>
      </c>
      <c r="AZ26" s="25">
        <v>0</v>
      </c>
      <c r="BA26">
        <v>3</v>
      </c>
      <c r="BB26" s="25">
        <v>0</v>
      </c>
      <c r="BC26" s="25">
        <v>0</v>
      </c>
      <c r="BD26" s="25">
        <v>0</v>
      </c>
      <c r="BE26">
        <v>3</v>
      </c>
      <c r="BF26" s="25">
        <v>0</v>
      </c>
      <c r="BG26">
        <v>6</v>
      </c>
      <c r="BH26" s="25">
        <v>0</v>
      </c>
      <c r="BI26">
        <v>6</v>
      </c>
      <c r="BJ26">
        <v>3</v>
      </c>
      <c r="BK26" s="25">
        <v>0</v>
      </c>
      <c r="BL26" s="25">
        <v>0</v>
      </c>
      <c r="BM26">
        <v>3</v>
      </c>
      <c r="BN26">
        <v>3</v>
      </c>
      <c r="BO26" s="25">
        <v>0</v>
      </c>
      <c r="BP26" s="25">
        <v>0</v>
      </c>
      <c r="BQ26">
        <v>6</v>
      </c>
      <c r="BR26" s="25">
        <v>0</v>
      </c>
      <c r="BS26" s="25">
        <v>0</v>
      </c>
      <c r="BT26">
        <v>3</v>
      </c>
      <c r="BU26">
        <v>6</v>
      </c>
      <c r="BV26">
        <v>3</v>
      </c>
      <c r="BW26">
        <v>3</v>
      </c>
      <c r="BX26">
        <v>6</v>
      </c>
      <c r="BY26">
        <v>6</v>
      </c>
      <c r="BZ26">
        <v>3</v>
      </c>
      <c r="CA26" s="25">
        <v>0</v>
      </c>
      <c r="CB26">
        <v>3</v>
      </c>
      <c r="CC26" s="25">
        <v>0</v>
      </c>
      <c r="CD26">
        <v>3</v>
      </c>
      <c r="CE26">
        <v>3</v>
      </c>
      <c r="CF26">
        <v>3</v>
      </c>
      <c r="CG26">
        <v>6</v>
      </c>
      <c r="CH26" s="25">
        <v>0</v>
      </c>
      <c r="CI26">
        <v>6</v>
      </c>
      <c r="CJ26">
        <v>3</v>
      </c>
      <c r="CK26">
        <v>3</v>
      </c>
      <c r="CL26">
        <v>3</v>
      </c>
      <c r="CM26" s="25">
        <v>0</v>
      </c>
      <c r="CN26">
        <v>3</v>
      </c>
      <c r="CO26">
        <v>3</v>
      </c>
      <c r="CP26">
        <v>3</v>
      </c>
      <c r="CQ26" s="25">
        <v>0</v>
      </c>
      <c r="CR26">
        <v>3</v>
      </c>
      <c r="CS26" s="25">
        <v>0</v>
      </c>
      <c r="CT26" s="25">
        <v>0</v>
      </c>
      <c r="CU26">
        <v>3</v>
      </c>
      <c r="CV26" s="25">
        <v>0</v>
      </c>
      <c r="CW26" s="25">
        <v>0</v>
      </c>
      <c r="CX26">
        <v>3</v>
      </c>
      <c r="CY26" s="25">
        <v>0</v>
      </c>
      <c r="CZ26">
        <v>3</v>
      </c>
      <c r="DA26" s="25">
        <v>0</v>
      </c>
      <c r="DB26" s="25">
        <v>0</v>
      </c>
      <c r="DC26">
        <v>6</v>
      </c>
      <c r="DD26" s="25">
        <v>0</v>
      </c>
      <c r="DE26" s="25">
        <v>0</v>
      </c>
      <c r="DF26">
        <v>2.32</v>
      </c>
      <c r="DG26">
        <v>2.3735920866777835</v>
      </c>
    </row>
    <row r="27" spans="1:111" ht="15">
      <c r="A27" s="23">
        <v>3.7</v>
      </c>
      <c r="B27">
        <f>Shannon__Slim_2011_Random!$CZ$109</f>
        <v>8.85939258917652</v>
      </c>
      <c r="C27">
        <f>Shannon__Slim_2011_Random!$CZ$110</f>
        <v>5.32040342904568</v>
      </c>
      <c r="D27">
        <v>2</v>
      </c>
      <c r="E27">
        <v>2.17</v>
      </c>
      <c r="F27">
        <v>2.3052640682235137</v>
      </c>
      <c r="H27">
        <v>54</v>
      </c>
      <c r="J27">
        <v>3</v>
      </c>
      <c r="K27" s="25">
        <v>0</v>
      </c>
      <c r="L27">
        <v>6</v>
      </c>
      <c r="M27">
        <v>3</v>
      </c>
      <c r="N27" s="25">
        <v>0</v>
      </c>
      <c r="O27" s="25">
        <v>0</v>
      </c>
      <c r="P27" s="25">
        <v>0</v>
      </c>
      <c r="Q27">
        <v>6</v>
      </c>
      <c r="R27" s="25">
        <v>0</v>
      </c>
      <c r="S27">
        <v>3</v>
      </c>
      <c r="T27">
        <v>6</v>
      </c>
      <c r="U27" s="25">
        <v>0</v>
      </c>
      <c r="V27">
        <v>3</v>
      </c>
      <c r="W27">
        <v>3</v>
      </c>
      <c r="X27">
        <v>0</v>
      </c>
      <c r="Y27" s="25">
        <v>0</v>
      </c>
      <c r="Z27">
        <v>3</v>
      </c>
      <c r="AA27">
        <v>3</v>
      </c>
      <c r="AB27">
        <v>3</v>
      </c>
      <c r="AC27">
        <v>6</v>
      </c>
      <c r="AD27" s="25">
        <v>0</v>
      </c>
      <c r="AE27">
        <v>3</v>
      </c>
      <c r="AF27" s="25">
        <v>0</v>
      </c>
      <c r="AG27">
        <v>3</v>
      </c>
      <c r="AH27" s="25">
        <v>0</v>
      </c>
      <c r="AI27" s="25">
        <v>0</v>
      </c>
      <c r="AJ27" s="25">
        <v>0</v>
      </c>
      <c r="AK27">
        <v>3</v>
      </c>
      <c r="AL27">
        <v>9</v>
      </c>
      <c r="AM27">
        <v>3</v>
      </c>
      <c r="AN27" s="25">
        <v>0</v>
      </c>
      <c r="AO27" s="25">
        <v>0</v>
      </c>
      <c r="AP27">
        <v>6</v>
      </c>
      <c r="AQ27">
        <v>6</v>
      </c>
      <c r="AR27">
        <v>3</v>
      </c>
      <c r="AS27">
        <v>6</v>
      </c>
      <c r="AT27">
        <v>4</v>
      </c>
      <c r="AU27" s="25">
        <v>0</v>
      </c>
      <c r="AV27">
        <v>3</v>
      </c>
      <c r="AW27" s="25">
        <v>0</v>
      </c>
      <c r="AX27" s="25">
        <v>0</v>
      </c>
      <c r="AY27">
        <v>6</v>
      </c>
      <c r="AZ27" s="25">
        <v>0</v>
      </c>
      <c r="BA27">
        <v>3</v>
      </c>
      <c r="BB27" s="25">
        <v>0</v>
      </c>
      <c r="BC27" s="25">
        <v>0</v>
      </c>
      <c r="BD27" s="25">
        <v>0</v>
      </c>
      <c r="BE27">
        <v>3</v>
      </c>
      <c r="BF27" s="25">
        <v>0</v>
      </c>
      <c r="BG27">
        <v>6</v>
      </c>
      <c r="BH27" s="25">
        <v>0</v>
      </c>
      <c r="BI27">
        <v>6</v>
      </c>
      <c r="BJ27">
        <v>3</v>
      </c>
      <c r="BK27" s="25">
        <v>0</v>
      </c>
      <c r="BL27" s="25">
        <v>0</v>
      </c>
      <c r="BM27" s="25">
        <v>0</v>
      </c>
      <c r="BN27">
        <v>3</v>
      </c>
      <c r="BO27" s="25">
        <v>0</v>
      </c>
      <c r="BP27" s="25">
        <v>0</v>
      </c>
      <c r="BQ27">
        <v>3</v>
      </c>
      <c r="BR27" s="25">
        <v>0</v>
      </c>
      <c r="BS27" s="25">
        <v>0</v>
      </c>
      <c r="BT27">
        <v>3</v>
      </c>
      <c r="BU27">
        <v>6</v>
      </c>
      <c r="BV27">
        <v>3</v>
      </c>
      <c r="BW27">
        <v>3</v>
      </c>
      <c r="BX27">
        <v>6</v>
      </c>
      <c r="BY27">
        <v>6</v>
      </c>
      <c r="BZ27">
        <v>3</v>
      </c>
      <c r="CA27" s="25">
        <v>0</v>
      </c>
      <c r="CB27">
        <v>3</v>
      </c>
      <c r="CC27" s="25">
        <v>0</v>
      </c>
      <c r="CD27">
        <v>3</v>
      </c>
      <c r="CE27">
        <v>3</v>
      </c>
      <c r="CF27">
        <v>3</v>
      </c>
      <c r="CG27">
        <v>6</v>
      </c>
      <c r="CH27" s="25">
        <v>0</v>
      </c>
      <c r="CI27">
        <v>6</v>
      </c>
      <c r="CJ27">
        <v>3</v>
      </c>
      <c r="CK27">
        <v>3</v>
      </c>
      <c r="CL27">
        <v>3</v>
      </c>
      <c r="CM27" s="25">
        <v>0</v>
      </c>
      <c r="CN27" s="25">
        <v>0</v>
      </c>
      <c r="CO27">
        <v>3</v>
      </c>
      <c r="CP27">
        <v>3</v>
      </c>
      <c r="CQ27" s="25">
        <v>0</v>
      </c>
      <c r="CR27">
        <v>3</v>
      </c>
      <c r="CS27" s="25">
        <v>0</v>
      </c>
      <c r="CT27" s="25">
        <v>0</v>
      </c>
      <c r="CU27">
        <v>3</v>
      </c>
      <c r="CV27" s="25">
        <v>0</v>
      </c>
      <c r="CW27" s="25">
        <v>0</v>
      </c>
      <c r="CX27">
        <v>3</v>
      </c>
      <c r="CY27" s="25">
        <v>0</v>
      </c>
      <c r="CZ27">
        <v>3</v>
      </c>
      <c r="DA27" s="25">
        <v>0</v>
      </c>
      <c r="DB27" s="25">
        <v>0</v>
      </c>
      <c r="DC27">
        <v>6</v>
      </c>
      <c r="DD27" s="25">
        <v>0</v>
      </c>
      <c r="DE27" s="25">
        <v>0</v>
      </c>
      <c r="DF27">
        <v>2.17</v>
      </c>
      <c r="DG27">
        <v>2.3052640682235137</v>
      </c>
    </row>
    <row r="28" spans="1:111" ht="15">
      <c r="A28" s="23">
        <v>3.8</v>
      </c>
      <c r="B28">
        <f>Shannon__Slim_2011_Random!$DD$109</f>
        <v>8.85939258917652</v>
      </c>
      <c r="C28">
        <f>Shannon__Slim_2011_Random!$DD$110</f>
        <v>5.32040342904568</v>
      </c>
      <c r="D28">
        <v>2</v>
      </c>
      <c r="E28">
        <v>1.99</v>
      </c>
      <c r="F28">
        <v>2.2718968179728476</v>
      </c>
      <c r="H28">
        <v>50</v>
      </c>
      <c r="J28" s="25">
        <v>0</v>
      </c>
      <c r="K28" s="25">
        <v>0</v>
      </c>
      <c r="L28">
        <v>6</v>
      </c>
      <c r="M28" s="25">
        <v>0</v>
      </c>
      <c r="N28" s="25">
        <v>0</v>
      </c>
      <c r="O28" s="25">
        <v>0</v>
      </c>
      <c r="P28" s="25">
        <v>0</v>
      </c>
      <c r="Q28">
        <v>3</v>
      </c>
      <c r="R28" s="25">
        <v>0</v>
      </c>
      <c r="S28">
        <v>3</v>
      </c>
      <c r="T28">
        <v>6</v>
      </c>
      <c r="U28" s="25">
        <v>0</v>
      </c>
      <c r="V28" s="25">
        <v>0</v>
      </c>
      <c r="W28">
        <v>3</v>
      </c>
      <c r="X28">
        <v>0</v>
      </c>
      <c r="Y28" s="25">
        <v>0</v>
      </c>
      <c r="Z28">
        <v>3</v>
      </c>
      <c r="AA28">
        <v>3</v>
      </c>
      <c r="AB28">
        <v>3</v>
      </c>
      <c r="AC28">
        <v>6</v>
      </c>
      <c r="AD28" s="25">
        <v>0</v>
      </c>
      <c r="AE28">
        <v>3</v>
      </c>
      <c r="AF28" s="25">
        <v>0</v>
      </c>
      <c r="AG28">
        <v>3</v>
      </c>
      <c r="AH28" s="25">
        <v>0</v>
      </c>
      <c r="AI28" s="25">
        <v>0</v>
      </c>
      <c r="AJ28" s="25">
        <v>0</v>
      </c>
      <c r="AK28">
        <v>3</v>
      </c>
      <c r="AL28">
        <v>9</v>
      </c>
      <c r="AM28">
        <v>3</v>
      </c>
      <c r="AN28" s="25">
        <v>0</v>
      </c>
      <c r="AO28" s="25">
        <v>0</v>
      </c>
      <c r="AP28">
        <v>6</v>
      </c>
      <c r="AQ28">
        <v>6</v>
      </c>
      <c r="AR28">
        <v>3</v>
      </c>
      <c r="AS28">
        <v>6</v>
      </c>
      <c r="AT28">
        <v>4</v>
      </c>
      <c r="AU28" s="25">
        <v>0</v>
      </c>
      <c r="AV28">
        <v>3</v>
      </c>
      <c r="AW28" s="25">
        <v>0</v>
      </c>
      <c r="AX28" s="25">
        <v>0</v>
      </c>
      <c r="AY28">
        <v>6</v>
      </c>
      <c r="AZ28" s="25">
        <v>0</v>
      </c>
      <c r="BA28">
        <v>3</v>
      </c>
      <c r="BB28" s="25">
        <v>0</v>
      </c>
      <c r="BC28" s="25">
        <v>0</v>
      </c>
      <c r="BD28" s="25">
        <v>0</v>
      </c>
      <c r="BE28">
        <v>3</v>
      </c>
      <c r="BF28" s="25">
        <v>0</v>
      </c>
      <c r="BG28">
        <v>6</v>
      </c>
      <c r="BH28" s="25">
        <v>0</v>
      </c>
      <c r="BI28">
        <v>3</v>
      </c>
      <c r="BJ28">
        <v>3</v>
      </c>
      <c r="BK28" s="25">
        <v>0</v>
      </c>
      <c r="BL28" s="25">
        <v>0</v>
      </c>
      <c r="BM28" s="25">
        <v>0</v>
      </c>
      <c r="BN28">
        <v>3</v>
      </c>
      <c r="BO28" s="25">
        <v>0</v>
      </c>
      <c r="BP28" s="25">
        <v>0</v>
      </c>
      <c r="BQ28">
        <v>3</v>
      </c>
      <c r="BR28" s="25">
        <v>0</v>
      </c>
      <c r="BS28" s="25">
        <v>0</v>
      </c>
      <c r="BT28">
        <v>3</v>
      </c>
      <c r="BU28">
        <v>6</v>
      </c>
      <c r="BV28">
        <v>3</v>
      </c>
      <c r="BW28">
        <v>3</v>
      </c>
      <c r="BX28">
        <v>6</v>
      </c>
      <c r="BY28">
        <v>6</v>
      </c>
      <c r="BZ28">
        <v>3</v>
      </c>
      <c r="CA28" s="25">
        <v>0</v>
      </c>
      <c r="CB28">
        <v>3</v>
      </c>
      <c r="CC28" s="25">
        <v>0</v>
      </c>
      <c r="CD28">
        <v>3</v>
      </c>
      <c r="CE28">
        <v>3</v>
      </c>
      <c r="CF28">
        <v>3</v>
      </c>
      <c r="CG28">
        <v>6</v>
      </c>
      <c r="CH28" s="25">
        <v>0</v>
      </c>
      <c r="CI28">
        <v>6</v>
      </c>
      <c r="CJ28">
        <v>3</v>
      </c>
      <c r="CK28" s="25">
        <v>0</v>
      </c>
      <c r="CL28">
        <v>3</v>
      </c>
      <c r="CM28" s="25">
        <v>0</v>
      </c>
      <c r="CN28" s="25">
        <v>0</v>
      </c>
      <c r="CO28">
        <v>3</v>
      </c>
      <c r="CP28">
        <v>3</v>
      </c>
      <c r="CQ28" s="25">
        <v>0</v>
      </c>
      <c r="CR28">
        <v>3</v>
      </c>
      <c r="CS28" s="25">
        <v>0</v>
      </c>
      <c r="CT28" s="25">
        <v>0</v>
      </c>
      <c r="CU28">
        <v>3</v>
      </c>
      <c r="CV28" s="25">
        <v>0</v>
      </c>
      <c r="CW28" s="25">
        <v>0</v>
      </c>
      <c r="CX28">
        <v>3</v>
      </c>
      <c r="CY28" s="25">
        <v>0</v>
      </c>
      <c r="CZ28">
        <v>3</v>
      </c>
      <c r="DA28" s="25">
        <v>0</v>
      </c>
      <c r="DB28" s="25">
        <v>0</v>
      </c>
      <c r="DC28">
        <v>6</v>
      </c>
      <c r="DD28" s="25">
        <v>0</v>
      </c>
      <c r="DE28" s="25">
        <v>0</v>
      </c>
      <c r="DF28">
        <v>1.99</v>
      </c>
      <c r="DG28">
        <v>2.2718968179728476</v>
      </c>
    </row>
    <row r="29" spans="1:111" ht="14.25">
      <c r="A29" s="23">
        <v>3.9</v>
      </c>
      <c r="B29">
        <f>Shannon__Slim_2011_Random!$DH$109</f>
        <v>3.53898916013084</v>
      </c>
      <c r="C29">
        <f>Shannon__Slim_2011_Random!$DH$110</f>
        <v>0</v>
      </c>
      <c r="D29">
        <v>1</v>
      </c>
      <c r="E29">
        <v>1.96</v>
      </c>
      <c r="F29">
        <v>2.237964443078765</v>
      </c>
      <c r="H29">
        <v>50</v>
      </c>
      <c r="J29" s="25">
        <v>0</v>
      </c>
      <c r="K29" s="25">
        <v>0</v>
      </c>
      <c r="L29">
        <v>6</v>
      </c>
      <c r="M29" s="25">
        <v>0</v>
      </c>
      <c r="N29" s="25">
        <v>0</v>
      </c>
      <c r="O29" s="25">
        <v>0</v>
      </c>
      <c r="P29" s="25">
        <v>0</v>
      </c>
      <c r="Q29">
        <v>3</v>
      </c>
      <c r="R29" s="25">
        <v>0</v>
      </c>
      <c r="S29">
        <v>3</v>
      </c>
      <c r="T29">
        <v>6</v>
      </c>
      <c r="U29" s="25">
        <v>0</v>
      </c>
      <c r="V29" s="25">
        <v>0</v>
      </c>
      <c r="W29">
        <v>3</v>
      </c>
      <c r="X29">
        <v>0</v>
      </c>
      <c r="Y29" s="25">
        <v>0</v>
      </c>
      <c r="Z29">
        <v>3</v>
      </c>
      <c r="AA29">
        <v>3</v>
      </c>
      <c r="AB29">
        <v>3</v>
      </c>
      <c r="AC29">
        <v>6</v>
      </c>
      <c r="AD29" s="25">
        <v>0</v>
      </c>
      <c r="AE29">
        <v>3</v>
      </c>
      <c r="AF29" s="25">
        <v>0</v>
      </c>
      <c r="AG29">
        <v>3</v>
      </c>
      <c r="AH29" s="25">
        <v>0</v>
      </c>
      <c r="AI29" s="25">
        <v>0</v>
      </c>
      <c r="AJ29" s="25">
        <v>0</v>
      </c>
      <c r="AK29">
        <v>3</v>
      </c>
      <c r="AL29">
        <v>9</v>
      </c>
      <c r="AM29">
        <v>3</v>
      </c>
      <c r="AN29" s="25">
        <v>0</v>
      </c>
      <c r="AO29" s="25">
        <v>0</v>
      </c>
      <c r="AP29">
        <v>6</v>
      </c>
      <c r="AQ29">
        <v>6</v>
      </c>
      <c r="AR29">
        <v>3</v>
      </c>
      <c r="AS29">
        <v>6</v>
      </c>
      <c r="AT29">
        <v>4</v>
      </c>
      <c r="AU29" s="25">
        <v>0</v>
      </c>
      <c r="AV29">
        <v>3</v>
      </c>
      <c r="AW29" s="25">
        <v>0</v>
      </c>
      <c r="AX29" s="25">
        <v>0</v>
      </c>
      <c r="AY29">
        <v>6</v>
      </c>
      <c r="AZ29" s="25">
        <v>0</v>
      </c>
      <c r="BA29">
        <v>3</v>
      </c>
      <c r="BB29" s="25">
        <v>0</v>
      </c>
      <c r="BC29" s="25">
        <v>0</v>
      </c>
      <c r="BD29" s="25">
        <v>0</v>
      </c>
      <c r="BE29">
        <v>3</v>
      </c>
      <c r="BF29" s="25">
        <v>0</v>
      </c>
      <c r="BG29">
        <v>3</v>
      </c>
      <c r="BH29" s="25">
        <v>0</v>
      </c>
      <c r="BI29">
        <v>3</v>
      </c>
      <c r="BJ29">
        <v>3</v>
      </c>
      <c r="BK29" s="25">
        <v>0</v>
      </c>
      <c r="BL29" s="25">
        <v>0</v>
      </c>
      <c r="BM29" s="25">
        <v>0</v>
      </c>
      <c r="BN29">
        <v>3</v>
      </c>
      <c r="BO29" s="25">
        <v>0</v>
      </c>
      <c r="BP29" s="25">
        <v>0</v>
      </c>
      <c r="BQ29">
        <v>3</v>
      </c>
      <c r="BR29" s="25">
        <v>0</v>
      </c>
      <c r="BS29" s="25">
        <v>0</v>
      </c>
      <c r="BT29">
        <v>3</v>
      </c>
      <c r="BU29">
        <v>6</v>
      </c>
      <c r="BV29">
        <v>3</v>
      </c>
      <c r="BW29">
        <v>3</v>
      </c>
      <c r="BX29">
        <v>6</v>
      </c>
      <c r="BY29">
        <v>6</v>
      </c>
      <c r="BZ29">
        <v>3</v>
      </c>
      <c r="CA29" s="25">
        <v>0</v>
      </c>
      <c r="CB29">
        <v>3</v>
      </c>
      <c r="CC29" s="25">
        <v>0</v>
      </c>
      <c r="CD29">
        <v>3</v>
      </c>
      <c r="CE29">
        <v>3</v>
      </c>
      <c r="CF29">
        <v>3</v>
      </c>
      <c r="CG29">
        <v>6</v>
      </c>
      <c r="CH29" s="25">
        <v>0</v>
      </c>
      <c r="CI29">
        <v>6</v>
      </c>
      <c r="CJ29">
        <v>3</v>
      </c>
      <c r="CK29" s="25">
        <v>0</v>
      </c>
      <c r="CL29">
        <v>3</v>
      </c>
      <c r="CM29" s="25">
        <v>0</v>
      </c>
      <c r="CN29" s="25">
        <v>0</v>
      </c>
      <c r="CO29">
        <v>3</v>
      </c>
      <c r="CP29">
        <v>3</v>
      </c>
      <c r="CQ29" s="25">
        <v>0</v>
      </c>
      <c r="CR29">
        <v>3</v>
      </c>
      <c r="CS29" s="25">
        <v>0</v>
      </c>
      <c r="CT29" s="25">
        <v>0</v>
      </c>
      <c r="CU29">
        <v>3</v>
      </c>
      <c r="CV29" s="25">
        <v>0</v>
      </c>
      <c r="CW29" s="25">
        <v>0</v>
      </c>
      <c r="CX29">
        <v>3</v>
      </c>
      <c r="CY29" s="25">
        <v>0</v>
      </c>
      <c r="CZ29">
        <v>3</v>
      </c>
      <c r="DA29" s="25">
        <v>0</v>
      </c>
      <c r="DB29" s="25">
        <v>0</v>
      </c>
      <c r="DC29">
        <v>6</v>
      </c>
      <c r="DD29" s="25">
        <v>0</v>
      </c>
      <c r="DE29" s="25">
        <v>0</v>
      </c>
      <c r="DF29">
        <v>1.96</v>
      </c>
      <c r="DG29">
        <v>2.237964443078765</v>
      </c>
    </row>
    <row r="30" spans="1:111" ht="14.25">
      <c r="A30" s="23">
        <v>4</v>
      </c>
      <c r="E30">
        <v>1.9</v>
      </c>
      <c r="F30">
        <v>2.2087978356535665</v>
      </c>
      <c r="H30">
        <v>49</v>
      </c>
      <c r="I30" s="24"/>
      <c r="J30" s="25">
        <v>0</v>
      </c>
      <c r="K30" s="25">
        <v>0</v>
      </c>
      <c r="L30">
        <v>6</v>
      </c>
      <c r="M30" s="25">
        <v>0</v>
      </c>
      <c r="N30" s="25">
        <v>0</v>
      </c>
      <c r="O30" s="25">
        <v>0</v>
      </c>
      <c r="P30" s="25">
        <v>0</v>
      </c>
      <c r="Q30">
        <v>3</v>
      </c>
      <c r="R30" s="25">
        <v>0</v>
      </c>
      <c r="S30">
        <v>3</v>
      </c>
      <c r="T30">
        <v>6</v>
      </c>
      <c r="U30" s="25">
        <v>0</v>
      </c>
      <c r="V30" s="25">
        <v>0</v>
      </c>
      <c r="W30">
        <v>3</v>
      </c>
      <c r="X30" s="25">
        <v>0</v>
      </c>
      <c r="Y30" s="25">
        <v>0</v>
      </c>
      <c r="Z30">
        <v>3</v>
      </c>
      <c r="AA30">
        <v>3</v>
      </c>
      <c r="AB30">
        <v>3</v>
      </c>
      <c r="AC30">
        <v>6</v>
      </c>
      <c r="AD30" s="25">
        <v>0</v>
      </c>
      <c r="AE30">
        <v>3</v>
      </c>
      <c r="AF30" s="25">
        <v>0</v>
      </c>
      <c r="AG30">
        <v>3</v>
      </c>
      <c r="AH30" s="25">
        <v>0</v>
      </c>
      <c r="AI30" s="25">
        <v>0</v>
      </c>
      <c r="AJ30" s="25">
        <v>0</v>
      </c>
      <c r="AK30">
        <v>3</v>
      </c>
      <c r="AL30">
        <v>9</v>
      </c>
      <c r="AM30">
        <v>3</v>
      </c>
      <c r="AN30" s="25">
        <v>0</v>
      </c>
      <c r="AO30" s="25">
        <v>0</v>
      </c>
      <c r="AP30">
        <v>6</v>
      </c>
      <c r="AQ30">
        <v>6</v>
      </c>
      <c r="AR30">
        <v>3</v>
      </c>
      <c r="AS30">
        <v>6</v>
      </c>
      <c r="AT30">
        <v>4</v>
      </c>
      <c r="AU30" s="25">
        <v>0</v>
      </c>
      <c r="AV30">
        <v>3</v>
      </c>
      <c r="AW30" s="25">
        <v>0</v>
      </c>
      <c r="AX30" s="25">
        <v>0</v>
      </c>
      <c r="AY30">
        <v>6</v>
      </c>
      <c r="AZ30" s="25">
        <v>0</v>
      </c>
      <c r="BA30">
        <v>3</v>
      </c>
      <c r="BB30" s="25">
        <v>0</v>
      </c>
      <c r="BC30" s="25">
        <v>0</v>
      </c>
      <c r="BD30" s="25">
        <v>0</v>
      </c>
      <c r="BE30">
        <v>3</v>
      </c>
      <c r="BF30" s="25">
        <v>0</v>
      </c>
      <c r="BG30">
        <v>3</v>
      </c>
      <c r="BH30" s="25">
        <v>0</v>
      </c>
      <c r="BI30">
        <v>3</v>
      </c>
      <c r="BJ30">
        <v>3</v>
      </c>
      <c r="BK30" s="25">
        <v>0</v>
      </c>
      <c r="BL30" s="25">
        <v>0</v>
      </c>
      <c r="BM30" s="25">
        <v>0</v>
      </c>
      <c r="BN30">
        <v>3</v>
      </c>
      <c r="BO30" s="25">
        <v>0</v>
      </c>
      <c r="BP30" s="25">
        <v>0</v>
      </c>
      <c r="BQ30">
        <v>3</v>
      </c>
      <c r="BR30" s="25">
        <v>0</v>
      </c>
      <c r="BS30" s="25">
        <v>0</v>
      </c>
      <c r="BT30">
        <v>3</v>
      </c>
      <c r="BU30">
        <v>6</v>
      </c>
      <c r="BV30">
        <v>3</v>
      </c>
      <c r="BW30">
        <v>3</v>
      </c>
      <c r="BX30">
        <v>6</v>
      </c>
      <c r="BY30">
        <v>6</v>
      </c>
      <c r="BZ30">
        <v>3</v>
      </c>
      <c r="CA30" s="25">
        <v>0</v>
      </c>
      <c r="CB30">
        <v>3</v>
      </c>
      <c r="CC30" s="25">
        <v>0</v>
      </c>
      <c r="CD30">
        <v>3</v>
      </c>
      <c r="CE30">
        <v>3</v>
      </c>
      <c r="CF30">
        <v>3</v>
      </c>
      <c r="CG30">
        <v>6</v>
      </c>
      <c r="CH30" s="25">
        <v>0</v>
      </c>
      <c r="CI30">
        <v>3</v>
      </c>
      <c r="CJ30">
        <v>3</v>
      </c>
      <c r="CK30" s="25">
        <v>0</v>
      </c>
      <c r="CL30">
        <v>3</v>
      </c>
      <c r="CM30" s="25">
        <v>0</v>
      </c>
      <c r="CN30" s="25">
        <v>0</v>
      </c>
      <c r="CO30">
        <v>3</v>
      </c>
      <c r="CP30">
        <v>3</v>
      </c>
      <c r="CQ30" s="25">
        <v>0</v>
      </c>
      <c r="CR30">
        <v>3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>
        <v>3</v>
      </c>
      <c r="CY30" s="25">
        <v>0</v>
      </c>
      <c r="CZ30">
        <v>3</v>
      </c>
      <c r="DA30" s="25">
        <v>0</v>
      </c>
      <c r="DB30" s="25">
        <v>0</v>
      </c>
      <c r="DC30">
        <v>6</v>
      </c>
      <c r="DD30" s="25">
        <v>0</v>
      </c>
      <c r="DE30" s="25">
        <v>0</v>
      </c>
      <c r="DF30">
        <v>1.9</v>
      </c>
      <c r="DG30">
        <v>2.2087978356535665</v>
      </c>
    </row>
    <row r="31" spans="1:111" ht="14.25">
      <c r="A31" s="23">
        <v>4.1</v>
      </c>
      <c r="E31">
        <v>1.9</v>
      </c>
      <c r="F31">
        <v>2.2087978356535665</v>
      </c>
      <c r="H31">
        <v>49</v>
      </c>
      <c r="I31" s="24"/>
      <c r="J31" s="25">
        <v>0</v>
      </c>
      <c r="K31" s="25">
        <v>0</v>
      </c>
      <c r="L31">
        <v>6</v>
      </c>
      <c r="M31" s="25">
        <v>0</v>
      </c>
      <c r="N31" s="25">
        <v>0</v>
      </c>
      <c r="O31" s="25">
        <v>0</v>
      </c>
      <c r="P31" s="25">
        <v>0</v>
      </c>
      <c r="Q31">
        <v>3</v>
      </c>
      <c r="R31" s="25">
        <v>0</v>
      </c>
      <c r="S31">
        <v>3</v>
      </c>
      <c r="T31">
        <v>6</v>
      </c>
      <c r="U31" s="25">
        <v>0</v>
      </c>
      <c r="V31" s="25">
        <v>0</v>
      </c>
      <c r="W31">
        <v>3</v>
      </c>
      <c r="X31" s="25">
        <v>0</v>
      </c>
      <c r="Y31" s="25">
        <v>0</v>
      </c>
      <c r="Z31">
        <v>3</v>
      </c>
      <c r="AA31">
        <v>3</v>
      </c>
      <c r="AB31">
        <v>3</v>
      </c>
      <c r="AC31">
        <v>6</v>
      </c>
      <c r="AD31" s="25">
        <v>0</v>
      </c>
      <c r="AE31">
        <v>3</v>
      </c>
      <c r="AF31" s="25">
        <v>0</v>
      </c>
      <c r="AG31">
        <v>3</v>
      </c>
      <c r="AH31" s="25">
        <v>0</v>
      </c>
      <c r="AI31" s="25">
        <v>0</v>
      </c>
      <c r="AJ31" s="25">
        <v>0</v>
      </c>
      <c r="AK31">
        <v>3</v>
      </c>
      <c r="AL31">
        <v>9</v>
      </c>
      <c r="AM31">
        <v>3</v>
      </c>
      <c r="AN31" s="25">
        <v>0</v>
      </c>
      <c r="AO31" s="25">
        <v>0</v>
      </c>
      <c r="AP31">
        <v>6</v>
      </c>
      <c r="AQ31">
        <v>6</v>
      </c>
      <c r="AR31">
        <v>3</v>
      </c>
      <c r="AS31">
        <v>6</v>
      </c>
      <c r="AT31">
        <v>4</v>
      </c>
      <c r="AU31" s="25">
        <v>0</v>
      </c>
      <c r="AV31">
        <v>3</v>
      </c>
      <c r="AW31" s="25">
        <v>0</v>
      </c>
      <c r="AX31" s="25">
        <v>0</v>
      </c>
      <c r="AY31">
        <v>6</v>
      </c>
      <c r="AZ31" s="25">
        <v>0</v>
      </c>
      <c r="BA31">
        <v>3</v>
      </c>
      <c r="BB31" s="25">
        <v>0</v>
      </c>
      <c r="BC31" s="25">
        <v>0</v>
      </c>
      <c r="BD31" s="25">
        <v>0</v>
      </c>
      <c r="BE31">
        <v>3</v>
      </c>
      <c r="BF31" s="25">
        <v>0</v>
      </c>
      <c r="BG31">
        <v>3</v>
      </c>
      <c r="BH31" s="25">
        <v>0</v>
      </c>
      <c r="BI31">
        <v>3</v>
      </c>
      <c r="BJ31">
        <v>3</v>
      </c>
      <c r="BK31" s="25">
        <v>0</v>
      </c>
      <c r="BL31" s="25">
        <v>0</v>
      </c>
      <c r="BM31" s="25">
        <v>0</v>
      </c>
      <c r="BN31">
        <v>3</v>
      </c>
      <c r="BO31" s="25">
        <v>0</v>
      </c>
      <c r="BP31" s="25">
        <v>0</v>
      </c>
      <c r="BQ31">
        <v>3</v>
      </c>
      <c r="BR31" s="25">
        <v>0</v>
      </c>
      <c r="BS31" s="25">
        <v>0</v>
      </c>
      <c r="BT31">
        <v>3</v>
      </c>
      <c r="BU31">
        <v>6</v>
      </c>
      <c r="BV31">
        <v>3</v>
      </c>
      <c r="BW31">
        <v>3</v>
      </c>
      <c r="BX31">
        <v>6</v>
      </c>
      <c r="BY31">
        <v>6</v>
      </c>
      <c r="BZ31">
        <v>3</v>
      </c>
      <c r="CA31" s="25">
        <v>0</v>
      </c>
      <c r="CB31">
        <v>3</v>
      </c>
      <c r="CC31" s="25">
        <v>0</v>
      </c>
      <c r="CD31">
        <v>3</v>
      </c>
      <c r="CE31">
        <v>3</v>
      </c>
      <c r="CF31">
        <v>3</v>
      </c>
      <c r="CG31">
        <v>6</v>
      </c>
      <c r="CH31" s="25">
        <v>0</v>
      </c>
      <c r="CI31">
        <v>3</v>
      </c>
      <c r="CJ31">
        <v>3</v>
      </c>
      <c r="CK31" s="25">
        <v>0</v>
      </c>
      <c r="CL31">
        <v>3</v>
      </c>
      <c r="CM31" s="25">
        <v>0</v>
      </c>
      <c r="CN31" s="25">
        <v>0</v>
      </c>
      <c r="CO31">
        <v>3</v>
      </c>
      <c r="CP31">
        <v>3</v>
      </c>
      <c r="CQ31" s="25">
        <v>0</v>
      </c>
      <c r="CR31">
        <v>3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>
        <v>3</v>
      </c>
      <c r="CY31" s="25">
        <v>0</v>
      </c>
      <c r="CZ31">
        <v>3</v>
      </c>
      <c r="DA31" s="25">
        <v>0</v>
      </c>
      <c r="DB31" s="25">
        <v>0</v>
      </c>
      <c r="DC31">
        <v>6</v>
      </c>
      <c r="DD31" s="25">
        <v>0</v>
      </c>
      <c r="DE31" s="25">
        <v>0</v>
      </c>
      <c r="DF31">
        <v>1.9</v>
      </c>
      <c r="DG31">
        <v>2.2087978356535665</v>
      </c>
    </row>
    <row r="32" spans="1:111" ht="14.25">
      <c r="A32" s="23">
        <v>4.2</v>
      </c>
      <c r="E32">
        <v>1.75</v>
      </c>
      <c r="F32">
        <v>2.1898526309901647</v>
      </c>
      <c r="H32">
        <v>45</v>
      </c>
      <c r="I32" s="24"/>
      <c r="J32" s="25">
        <v>0</v>
      </c>
      <c r="K32" s="25">
        <v>0</v>
      </c>
      <c r="L32">
        <v>6</v>
      </c>
      <c r="M32" s="25">
        <v>0</v>
      </c>
      <c r="N32" s="25">
        <v>0</v>
      </c>
      <c r="O32" s="25">
        <v>0</v>
      </c>
      <c r="P32" s="25">
        <v>0</v>
      </c>
      <c r="Q32">
        <v>3</v>
      </c>
      <c r="R32" s="25">
        <v>0</v>
      </c>
      <c r="S32">
        <v>3</v>
      </c>
      <c r="T32">
        <v>6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>
        <v>3</v>
      </c>
      <c r="AA32" s="25">
        <v>0</v>
      </c>
      <c r="AB32">
        <v>3</v>
      </c>
      <c r="AC32">
        <v>6</v>
      </c>
      <c r="AD32" s="25">
        <v>0</v>
      </c>
      <c r="AE32">
        <v>3</v>
      </c>
      <c r="AF32" s="25">
        <v>0</v>
      </c>
      <c r="AG32">
        <v>3</v>
      </c>
      <c r="AH32" s="25">
        <v>0</v>
      </c>
      <c r="AI32" s="25">
        <v>0</v>
      </c>
      <c r="AJ32" s="25">
        <v>0</v>
      </c>
      <c r="AK32">
        <v>3</v>
      </c>
      <c r="AL32">
        <v>9</v>
      </c>
      <c r="AM32">
        <v>3</v>
      </c>
      <c r="AN32" s="25">
        <v>0</v>
      </c>
      <c r="AO32" s="25">
        <v>0</v>
      </c>
      <c r="AP32">
        <v>6</v>
      </c>
      <c r="AQ32">
        <v>6</v>
      </c>
      <c r="AR32">
        <v>3</v>
      </c>
      <c r="AS32">
        <v>3</v>
      </c>
      <c r="AT32">
        <v>4</v>
      </c>
      <c r="AU32" s="25">
        <v>0</v>
      </c>
      <c r="AV32">
        <v>3</v>
      </c>
      <c r="AW32" s="25">
        <v>0</v>
      </c>
      <c r="AX32" s="25">
        <v>0</v>
      </c>
      <c r="AY32">
        <v>6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>
        <v>3</v>
      </c>
      <c r="BF32" s="25">
        <v>0</v>
      </c>
      <c r="BG32">
        <v>3</v>
      </c>
      <c r="BH32" s="25">
        <v>0</v>
      </c>
      <c r="BI32">
        <v>3</v>
      </c>
      <c r="BJ32">
        <v>3</v>
      </c>
      <c r="BK32" s="25">
        <v>0</v>
      </c>
      <c r="BL32" s="25">
        <v>0</v>
      </c>
      <c r="BM32" s="25">
        <v>0</v>
      </c>
      <c r="BN32">
        <v>3</v>
      </c>
      <c r="BO32" s="25">
        <v>0</v>
      </c>
      <c r="BP32" s="25">
        <v>0</v>
      </c>
      <c r="BQ32">
        <v>3</v>
      </c>
      <c r="BR32" s="25">
        <v>0</v>
      </c>
      <c r="BS32" s="25">
        <v>0</v>
      </c>
      <c r="BT32">
        <v>3</v>
      </c>
      <c r="BU32">
        <v>6</v>
      </c>
      <c r="BV32">
        <v>3</v>
      </c>
      <c r="BW32">
        <v>3</v>
      </c>
      <c r="BX32">
        <v>6</v>
      </c>
      <c r="BY32">
        <v>6</v>
      </c>
      <c r="BZ32">
        <v>3</v>
      </c>
      <c r="CA32" s="25">
        <v>0</v>
      </c>
      <c r="CB32">
        <v>3</v>
      </c>
      <c r="CC32" s="25">
        <v>0</v>
      </c>
      <c r="CD32">
        <v>3</v>
      </c>
      <c r="CE32" s="25">
        <v>0</v>
      </c>
      <c r="CF32">
        <v>3</v>
      </c>
      <c r="CG32">
        <v>6</v>
      </c>
      <c r="CH32" s="25">
        <v>0</v>
      </c>
      <c r="CI32">
        <v>3</v>
      </c>
      <c r="CJ32">
        <v>3</v>
      </c>
      <c r="CK32" s="25">
        <v>0</v>
      </c>
      <c r="CL32">
        <v>3</v>
      </c>
      <c r="CM32" s="25">
        <v>0</v>
      </c>
      <c r="CN32" s="25">
        <v>0</v>
      </c>
      <c r="CO32">
        <v>3</v>
      </c>
      <c r="CP32">
        <v>3</v>
      </c>
      <c r="CQ32" s="25">
        <v>0</v>
      </c>
      <c r="CR32">
        <v>3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>
        <v>3</v>
      </c>
      <c r="CY32" s="25">
        <v>0</v>
      </c>
      <c r="CZ32">
        <v>3</v>
      </c>
      <c r="DA32" s="25">
        <v>0</v>
      </c>
      <c r="DB32" s="25">
        <v>0</v>
      </c>
      <c r="DC32">
        <v>6</v>
      </c>
      <c r="DD32" s="25">
        <v>0</v>
      </c>
      <c r="DE32" s="25">
        <v>0</v>
      </c>
      <c r="DF32">
        <v>1.75</v>
      </c>
      <c r="DG32">
        <v>2.1898526309901647</v>
      </c>
    </row>
    <row r="33" spans="1:111" ht="14.25">
      <c r="A33" s="23">
        <v>4.3</v>
      </c>
      <c r="E33">
        <v>1.69</v>
      </c>
      <c r="F33">
        <v>2.1115124552047635</v>
      </c>
      <c r="H33">
        <v>45</v>
      </c>
      <c r="I33" s="24"/>
      <c r="J33" s="25">
        <v>0</v>
      </c>
      <c r="K33" s="25">
        <v>0</v>
      </c>
      <c r="L33">
        <v>6</v>
      </c>
      <c r="M33" s="25">
        <v>0</v>
      </c>
      <c r="N33" s="25">
        <v>0</v>
      </c>
      <c r="O33" s="25">
        <v>0</v>
      </c>
      <c r="P33" s="25">
        <v>0</v>
      </c>
      <c r="Q33">
        <v>3</v>
      </c>
      <c r="R33" s="25">
        <v>0</v>
      </c>
      <c r="S33">
        <v>3</v>
      </c>
      <c r="T33">
        <v>6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>
        <v>3</v>
      </c>
      <c r="AA33" s="25">
        <v>0</v>
      </c>
      <c r="AB33">
        <v>3</v>
      </c>
      <c r="AC33">
        <v>6</v>
      </c>
      <c r="AD33" s="25">
        <v>0</v>
      </c>
      <c r="AE33">
        <v>3</v>
      </c>
      <c r="AF33" s="25">
        <v>0</v>
      </c>
      <c r="AG33">
        <v>3</v>
      </c>
      <c r="AH33" s="25">
        <v>0</v>
      </c>
      <c r="AI33" s="25">
        <v>0</v>
      </c>
      <c r="AJ33" s="25">
        <v>0</v>
      </c>
      <c r="AK33">
        <v>3</v>
      </c>
      <c r="AL33">
        <v>9</v>
      </c>
      <c r="AM33">
        <v>3</v>
      </c>
      <c r="AN33" s="25">
        <v>0</v>
      </c>
      <c r="AO33" s="25">
        <v>0</v>
      </c>
      <c r="AP33">
        <v>6</v>
      </c>
      <c r="AQ33">
        <v>6</v>
      </c>
      <c r="AR33">
        <v>3</v>
      </c>
      <c r="AS33">
        <v>3</v>
      </c>
      <c r="AT33">
        <v>4</v>
      </c>
      <c r="AU33" s="25">
        <v>0</v>
      </c>
      <c r="AV33">
        <v>3</v>
      </c>
      <c r="AW33" s="25">
        <v>0</v>
      </c>
      <c r="AX33" s="25">
        <v>0</v>
      </c>
      <c r="AY33">
        <v>6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>
        <v>3</v>
      </c>
      <c r="BF33" s="25">
        <v>0</v>
      </c>
      <c r="BG33">
        <v>3</v>
      </c>
      <c r="BH33" s="25">
        <v>0</v>
      </c>
      <c r="BI33">
        <v>3</v>
      </c>
      <c r="BJ33">
        <v>3</v>
      </c>
      <c r="BK33" s="25">
        <v>0</v>
      </c>
      <c r="BL33" s="25">
        <v>0</v>
      </c>
      <c r="BM33" s="25">
        <v>0</v>
      </c>
      <c r="BN33">
        <v>3</v>
      </c>
      <c r="BO33" s="25">
        <v>0</v>
      </c>
      <c r="BP33" s="25">
        <v>0</v>
      </c>
      <c r="BQ33">
        <v>3</v>
      </c>
      <c r="BR33" s="25">
        <v>0</v>
      </c>
      <c r="BS33" s="25">
        <v>0</v>
      </c>
      <c r="BT33">
        <v>3</v>
      </c>
      <c r="BU33">
        <v>6</v>
      </c>
      <c r="BV33">
        <v>3</v>
      </c>
      <c r="BW33">
        <v>3</v>
      </c>
      <c r="BX33">
        <v>3</v>
      </c>
      <c r="BY33">
        <v>6</v>
      </c>
      <c r="BZ33">
        <v>3</v>
      </c>
      <c r="CA33" s="25">
        <v>0</v>
      </c>
      <c r="CB33">
        <v>3</v>
      </c>
      <c r="CC33" s="25">
        <v>0</v>
      </c>
      <c r="CD33">
        <v>3</v>
      </c>
      <c r="CE33" s="25">
        <v>0</v>
      </c>
      <c r="CF33">
        <v>3</v>
      </c>
      <c r="CG33">
        <v>6</v>
      </c>
      <c r="CH33" s="25">
        <v>0</v>
      </c>
      <c r="CI33">
        <v>3</v>
      </c>
      <c r="CJ33">
        <v>3</v>
      </c>
      <c r="CK33" s="25">
        <v>0</v>
      </c>
      <c r="CL33">
        <v>3</v>
      </c>
      <c r="CM33" s="25">
        <v>0</v>
      </c>
      <c r="CN33" s="25">
        <v>0</v>
      </c>
      <c r="CO33">
        <v>3</v>
      </c>
      <c r="CP33">
        <v>3</v>
      </c>
      <c r="CQ33" s="25">
        <v>0</v>
      </c>
      <c r="CR33">
        <v>3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>
        <v>3</v>
      </c>
      <c r="CY33" s="25">
        <v>0</v>
      </c>
      <c r="CZ33">
        <v>3</v>
      </c>
      <c r="DA33" s="25">
        <v>0</v>
      </c>
      <c r="DB33" s="25">
        <v>0</v>
      </c>
      <c r="DC33">
        <v>3</v>
      </c>
      <c r="DD33" s="25">
        <v>0</v>
      </c>
      <c r="DE33" s="25">
        <v>0</v>
      </c>
      <c r="DF33">
        <v>1.69</v>
      </c>
      <c r="DG33">
        <v>2.1115124552047635</v>
      </c>
    </row>
    <row r="34" spans="1:111" ht="14.25">
      <c r="A34" s="23">
        <v>4.4</v>
      </c>
      <c r="E34">
        <v>1.66</v>
      </c>
      <c r="F34">
        <v>2.114022447631744</v>
      </c>
      <c r="H34">
        <v>44</v>
      </c>
      <c r="I34" s="24"/>
      <c r="J34" s="25">
        <v>0</v>
      </c>
      <c r="K34" s="25">
        <v>0</v>
      </c>
      <c r="L34">
        <v>6</v>
      </c>
      <c r="M34" s="25">
        <v>0</v>
      </c>
      <c r="N34" s="25">
        <v>0</v>
      </c>
      <c r="O34" s="25">
        <v>0</v>
      </c>
      <c r="P34" s="25">
        <v>0</v>
      </c>
      <c r="Q34">
        <v>3</v>
      </c>
      <c r="R34" s="25">
        <v>0</v>
      </c>
      <c r="S34">
        <v>3</v>
      </c>
      <c r="T34">
        <v>6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>
        <v>3</v>
      </c>
      <c r="AA34" s="25">
        <v>0</v>
      </c>
      <c r="AB34">
        <v>3</v>
      </c>
      <c r="AC34">
        <v>6</v>
      </c>
      <c r="AD34" s="25">
        <v>0</v>
      </c>
      <c r="AE34">
        <v>3</v>
      </c>
      <c r="AF34" s="25">
        <v>0</v>
      </c>
      <c r="AG34">
        <v>3</v>
      </c>
      <c r="AH34" s="25">
        <v>0</v>
      </c>
      <c r="AI34" s="25">
        <v>0</v>
      </c>
      <c r="AJ34" s="25">
        <v>0</v>
      </c>
      <c r="AK34">
        <v>3</v>
      </c>
      <c r="AL34">
        <v>9</v>
      </c>
      <c r="AM34">
        <v>3</v>
      </c>
      <c r="AN34" s="25">
        <v>0</v>
      </c>
      <c r="AO34" s="25">
        <v>0</v>
      </c>
      <c r="AP34">
        <v>6</v>
      </c>
      <c r="AQ34">
        <v>6</v>
      </c>
      <c r="AR34">
        <v>3</v>
      </c>
      <c r="AS34">
        <v>3</v>
      </c>
      <c r="AT34">
        <v>4</v>
      </c>
      <c r="AU34" s="25">
        <v>0</v>
      </c>
      <c r="AV34">
        <v>3</v>
      </c>
      <c r="AW34" s="25">
        <v>0</v>
      </c>
      <c r="AX34" s="25">
        <v>0</v>
      </c>
      <c r="AY34">
        <v>6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>
        <v>3</v>
      </c>
      <c r="BF34" s="25">
        <v>0</v>
      </c>
      <c r="BG34">
        <v>3</v>
      </c>
      <c r="BH34" s="25">
        <v>0</v>
      </c>
      <c r="BI34">
        <v>3</v>
      </c>
      <c r="BJ34">
        <v>3</v>
      </c>
      <c r="BK34" s="25">
        <v>0</v>
      </c>
      <c r="BL34" s="25">
        <v>0</v>
      </c>
      <c r="BM34" s="25">
        <v>0</v>
      </c>
      <c r="BN34">
        <v>3</v>
      </c>
      <c r="BO34" s="25">
        <v>0</v>
      </c>
      <c r="BP34" s="25">
        <v>0</v>
      </c>
      <c r="BQ34">
        <v>3</v>
      </c>
      <c r="BR34" s="25">
        <v>0</v>
      </c>
      <c r="BS34" s="25">
        <v>0</v>
      </c>
      <c r="BT34">
        <v>3</v>
      </c>
      <c r="BU34">
        <v>6</v>
      </c>
      <c r="BV34">
        <v>3</v>
      </c>
      <c r="BW34">
        <v>3</v>
      </c>
      <c r="BX34">
        <v>3</v>
      </c>
      <c r="BY34">
        <v>6</v>
      </c>
      <c r="BZ34">
        <v>3</v>
      </c>
      <c r="CA34" s="25">
        <v>0</v>
      </c>
      <c r="CB34">
        <v>3</v>
      </c>
      <c r="CC34" s="25">
        <v>0</v>
      </c>
      <c r="CD34">
        <v>3</v>
      </c>
      <c r="CE34" s="25">
        <v>0</v>
      </c>
      <c r="CF34">
        <v>3</v>
      </c>
      <c r="CG34">
        <v>6</v>
      </c>
      <c r="CH34" s="25">
        <v>0</v>
      </c>
      <c r="CI34">
        <v>3</v>
      </c>
      <c r="CJ34">
        <v>3</v>
      </c>
      <c r="CK34" s="25">
        <v>0</v>
      </c>
      <c r="CL34">
        <v>3</v>
      </c>
      <c r="CM34" s="25">
        <v>0</v>
      </c>
      <c r="CN34" s="25">
        <v>0</v>
      </c>
      <c r="CO34">
        <v>3</v>
      </c>
      <c r="CP34">
        <v>3</v>
      </c>
      <c r="CQ34" s="25">
        <v>0</v>
      </c>
      <c r="CR34">
        <v>3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>
        <v>3</v>
      </c>
      <c r="CY34" s="25">
        <v>0</v>
      </c>
      <c r="CZ34">
        <v>3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>
        <v>1.66</v>
      </c>
      <c r="DG34">
        <v>2.114022447631744</v>
      </c>
    </row>
    <row r="35" spans="1:111" ht="14.25">
      <c r="A35" s="23">
        <v>4.5</v>
      </c>
      <c r="E35">
        <v>1.63</v>
      </c>
      <c r="F35">
        <v>2.1160999002596235</v>
      </c>
      <c r="H35">
        <v>43</v>
      </c>
      <c r="I35" s="24"/>
      <c r="J35" s="25">
        <v>0</v>
      </c>
      <c r="K35" s="25">
        <v>0</v>
      </c>
      <c r="L35">
        <v>6</v>
      </c>
      <c r="M35" s="25">
        <v>0</v>
      </c>
      <c r="N35" s="25">
        <v>0</v>
      </c>
      <c r="O35" s="25">
        <v>0</v>
      </c>
      <c r="P35" s="25">
        <v>0</v>
      </c>
      <c r="Q35">
        <v>3</v>
      </c>
      <c r="R35" s="25">
        <v>0</v>
      </c>
      <c r="S35">
        <v>3</v>
      </c>
      <c r="T35">
        <v>6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>
        <v>3</v>
      </c>
      <c r="AA35" s="25">
        <v>0</v>
      </c>
      <c r="AB35">
        <v>3</v>
      </c>
      <c r="AC35">
        <v>6</v>
      </c>
      <c r="AD35" s="25">
        <v>0</v>
      </c>
      <c r="AE35">
        <v>3</v>
      </c>
      <c r="AF35" s="25">
        <v>0</v>
      </c>
      <c r="AG35">
        <v>3</v>
      </c>
      <c r="AH35" s="25">
        <v>0</v>
      </c>
      <c r="AI35" s="25">
        <v>0</v>
      </c>
      <c r="AJ35" s="25">
        <v>0</v>
      </c>
      <c r="AK35">
        <v>3</v>
      </c>
      <c r="AL35">
        <v>9</v>
      </c>
      <c r="AM35">
        <v>3</v>
      </c>
      <c r="AN35" s="25">
        <v>0</v>
      </c>
      <c r="AO35" s="25">
        <v>0</v>
      </c>
      <c r="AP35">
        <v>6</v>
      </c>
      <c r="AQ35">
        <v>6</v>
      </c>
      <c r="AR35">
        <v>3</v>
      </c>
      <c r="AS35" s="25">
        <v>0</v>
      </c>
      <c r="AT35">
        <v>4</v>
      </c>
      <c r="AU35" s="25">
        <v>0</v>
      </c>
      <c r="AV35">
        <v>3</v>
      </c>
      <c r="AW35" s="25">
        <v>0</v>
      </c>
      <c r="AX35" s="25">
        <v>0</v>
      </c>
      <c r="AY35">
        <v>6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>
        <v>3</v>
      </c>
      <c r="BF35" s="25">
        <v>0</v>
      </c>
      <c r="BG35">
        <v>3</v>
      </c>
      <c r="BH35" s="25">
        <v>0</v>
      </c>
      <c r="BI35">
        <v>3</v>
      </c>
      <c r="BJ35">
        <v>3</v>
      </c>
      <c r="BK35" s="25">
        <v>0</v>
      </c>
      <c r="BL35" s="25">
        <v>0</v>
      </c>
      <c r="BM35" s="25">
        <v>0</v>
      </c>
      <c r="BN35">
        <v>3</v>
      </c>
      <c r="BO35" s="25">
        <v>0</v>
      </c>
      <c r="BP35" s="25">
        <v>0</v>
      </c>
      <c r="BQ35">
        <v>3</v>
      </c>
      <c r="BR35" s="25">
        <v>0</v>
      </c>
      <c r="BS35" s="25">
        <v>0</v>
      </c>
      <c r="BT35">
        <v>3</v>
      </c>
      <c r="BU35">
        <v>6</v>
      </c>
      <c r="BV35">
        <v>3</v>
      </c>
      <c r="BW35">
        <v>3</v>
      </c>
      <c r="BX35">
        <v>3</v>
      </c>
      <c r="BY35">
        <v>6</v>
      </c>
      <c r="BZ35">
        <v>3</v>
      </c>
      <c r="CA35" s="25">
        <v>0</v>
      </c>
      <c r="CB35">
        <v>3</v>
      </c>
      <c r="CC35" s="25">
        <v>0</v>
      </c>
      <c r="CD35">
        <v>3</v>
      </c>
      <c r="CE35" s="25">
        <v>0</v>
      </c>
      <c r="CF35">
        <v>3</v>
      </c>
      <c r="CG35">
        <v>6</v>
      </c>
      <c r="CH35" s="25">
        <v>0</v>
      </c>
      <c r="CI35">
        <v>3</v>
      </c>
      <c r="CJ35">
        <v>3</v>
      </c>
      <c r="CK35" s="25">
        <v>0</v>
      </c>
      <c r="CL35">
        <v>3</v>
      </c>
      <c r="CM35" s="25">
        <v>0</v>
      </c>
      <c r="CN35" s="25">
        <v>0</v>
      </c>
      <c r="CO35">
        <v>3</v>
      </c>
      <c r="CP35">
        <v>3</v>
      </c>
      <c r="CQ35" s="25">
        <v>0</v>
      </c>
      <c r="CR35">
        <v>3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>
        <v>3</v>
      </c>
      <c r="CY35" s="25">
        <v>0</v>
      </c>
      <c r="CZ35">
        <v>3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>
        <v>1.63</v>
      </c>
      <c r="DG35">
        <v>2.1160999002596235</v>
      </c>
    </row>
    <row r="36" spans="1:111" ht="14.25">
      <c r="A36" s="23">
        <v>4.6</v>
      </c>
      <c r="E36">
        <v>1.42</v>
      </c>
      <c r="F36">
        <v>2.0309723003646516</v>
      </c>
      <c r="H36">
        <v>38</v>
      </c>
      <c r="I36" s="24"/>
      <c r="J36" s="25">
        <v>0</v>
      </c>
      <c r="K36" s="25">
        <v>0</v>
      </c>
      <c r="L36">
        <v>3</v>
      </c>
      <c r="M36" s="25">
        <v>0</v>
      </c>
      <c r="N36" s="25">
        <v>0</v>
      </c>
      <c r="O36" s="25">
        <v>0</v>
      </c>
      <c r="P36" s="25">
        <v>0</v>
      </c>
      <c r="Q36">
        <v>3</v>
      </c>
      <c r="R36" s="25">
        <v>0</v>
      </c>
      <c r="S36">
        <v>3</v>
      </c>
      <c r="T36">
        <v>3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>
        <v>3</v>
      </c>
      <c r="AA36" s="25">
        <v>0</v>
      </c>
      <c r="AB36" s="25">
        <v>0</v>
      </c>
      <c r="AC36">
        <v>6</v>
      </c>
      <c r="AD36" s="25">
        <v>0</v>
      </c>
      <c r="AE36">
        <v>3</v>
      </c>
      <c r="AF36" s="25">
        <v>0</v>
      </c>
      <c r="AG36">
        <v>3</v>
      </c>
      <c r="AH36" s="25">
        <v>0</v>
      </c>
      <c r="AI36" s="25">
        <v>0</v>
      </c>
      <c r="AJ36" s="25">
        <v>0</v>
      </c>
      <c r="AK36">
        <v>3</v>
      </c>
      <c r="AL36">
        <v>9</v>
      </c>
      <c r="AM36" s="25">
        <v>0</v>
      </c>
      <c r="AN36" s="25">
        <v>0</v>
      </c>
      <c r="AO36" s="25">
        <v>0</v>
      </c>
      <c r="AP36">
        <v>6</v>
      </c>
      <c r="AQ36">
        <v>6</v>
      </c>
      <c r="AR36">
        <v>3</v>
      </c>
      <c r="AS36" s="25">
        <v>0</v>
      </c>
      <c r="AT36">
        <v>4</v>
      </c>
      <c r="AU36" s="25">
        <v>0</v>
      </c>
      <c r="AV36" s="25">
        <v>0</v>
      </c>
      <c r="AW36" s="25">
        <v>0</v>
      </c>
      <c r="AX36" s="25">
        <v>0</v>
      </c>
      <c r="AY36">
        <v>6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>
        <v>3</v>
      </c>
      <c r="BF36" s="25">
        <v>0</v>
      </c>
      <c r="BG36">
        <v>3</v>
      </c>
      <c r="BH36" s="25">
        <v>0</v>
      </c>
      <c r="BI36">
        <v>3</v>
      </c>
      <c r="BJ36">
        <v>3</v>
      </c>
      <c r="BK36" s="25">
        <v>0</v>
      </c>
      <c r="BL36" s="25">
        <v>0</v>
      </c>
      <c r="BM36" s="25">
        <v>0</v>
      </c>
      <c r="BN36">
        <v>3</v>
      </c>
      <c r="BO36" s="25">
        <v>0</v>
      </c>
      <c r="BP36" s="25">
        <v>0</v>
      </c>
      <c r="BQ36">
        <v>3</v>
      </c>
      <c r="BR36" s="25">
        <v>0</v>
      </c>
      <c r="BS36" s="25">
        <v>0</v>
      </c>
      <c r="BT36">
        <v>3</v>
      </c>
      <c r="BU36">
        <v>6</v>
      </c>
      <c r="BV36" s="25">
        <v>0</v>
      </c>
      <c r="BW36">
        <v>3</v>
      </c>
      <c r="BX36">
        <v>3</v>
      </c>
      <c r="BY36">
        <v>6</v>
      </c>
      <c r="BZ36">
        <v>3</v>
      </c>
      <c r="CA36" s="25">
        <v>0</v>
      </c>
      <c r="CB36">
        <v>3</v>
      </c>
      <c r="CC36" s="25">
        <v>0</v>
      </c>
      <c r="CD36">
        <v>3</v>
      </c>
      <c r="CE36" s="25">
        <v>0</v>
      </c>
      <c r="CF36">
        <v>3</v>
      </c>
      <c r="CG36">
        <v>6</v>
      </c>
      <c r="CH36" s="25">
        <v>0</v>
      </c>
      <c r="CI36">
        <v>3</v>
      </c>
      <c r="CJ36">
        <v>3</v>
      </c>
      <c r="CK36" s="25">
        <v>0</v>
      </c>
      <c r="CL36" s="25">
        <v>0</v>
      </c>
      <c r="CM36" s="25">
        <v>0</v>
      </c>
      <c r="CN36" s="25">
        <v>0</v>
      </c>
      <c r="CO36">
        <v>3</v>
      </c>
      <c r="CP36">
        <v>3</v>
      </c>
      <c r="CQ36" s="25">
        <v>0</v>
      </c>
      <c r="CR36">
        <v>3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>
        <v>3</v>
      </c>
      <c r="CY36" s="25">
        <v>0</v>
      </c>
      <c r="CZ36">
        <v>3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>
        <v>1.42</v>
      </c>
      <c r="DG36">
        <v>2.0309723003646516</v>
      </c>
    </row>
    <row r="37" spans="1:111" ht="14.25">
      <c r="A37" s="23">
        <v>4.7</v>
      </c>
      <c r="E37">
        <v>1.33</v>
      </c>
      <c r="F37">
        <v>1.9335161878000526</v>
      </c>
      <c r="H37">
        <v>36</v>
      </c>
      <c r="I37" s="24"/>
      <c r="J37" s="25">
        <v>0</v>
      </c>
      <c r="K37" s="25">
        <v>0</v>
      </c>
      <c r="L37">
        <v>3</v>
      </c>
      <c r="M37" s="25">
        <v>0</v>
      </c>
      <c r="N37" s="25">
        <v>0</v>
      </c>
      <c r="O37" s="25">
        <v>0</v>
      </c>
      <c r="P37" s="25">
        <v>0</v>
      </c>
      <c r="Q37">
        <v>3</v>
      </c>
      <c r="R37" s="25">
        <v>0</v>
      </c>
      <c r="S37">
        <v>3</v>
      </c>
      <c r="T37">
        <v>3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>
        <v>6</v>
      </c>
      <c r="AD37" s="25">
        <v>0</v>
      </c>
      <c r="AE37">
        <v>3</v>
      </c>
      <c r="AF37" s="25">
        <v>0</v>
      </c>
      <c r="AG37">
        <v>3</v>
      </c>
      <c r="AH37" s="25">
        <v>0</v>
      </c>
      <c r="AI37" s="25">
        <v>0</v>
      </c>
      <c r="AJ37" s="25">
        <v>0</v>
      </c>
      <c r="AK37">
        <v>3</v>
      </c>
      <c r="AL37">
        <v>6</v>
      </c>
      <c r="AM37" s="25">
        <v>0</v>
      </c>
      <c r="AN37" s="25">
        <v>0</v>
      </c>
      <c r="AO37" s="25">
        <v>0</v>
      </c>
      <c r="AP37">
        <v>6</v>
      </c>
      <c r="AQ37">
        <v>6</v>
      </c>
      <c r="AR37">
        <v>3</v>
      </c>
      <c r="AS37" s="25">
        <v>0</v>
      </c>
      <c r="AT37">
        <v>4</v>
      </c>
      <c r="AU37" s="25">
        <v>0</v>
      </c>
      <c r="AV37" s="25">
        <v>0</v>
      </c>
      <c r="AW37" s="25">
        <v>0</v>
      </c>
      <c r="AX37" s="25">
        <v>0</v>
      </c>
      <c r="AY37">
        <v>6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>
        <v>3</v>
      </c>
      <c r="BF37" s="25">
        <v>0</v>
      </c>
      <c r="BG37">
        <v>3</v>
      </c>
      <c r="BH37" s="25">
        <v>0</v>
      </c>
      <c r="BI37">
        <v>3</v>
      </c>
      <c r="BJ37" s="25">
        <v>0</v>
      </c>
      <c r="BK37" s="25">
        <v>0</v>
      </c>
      <c r="BL37" s="25">
        <v>0</v>
      </c>
      <c r="BM37" s="25">
        <v>0</v>
      </c>
      <c r="BN37">
        <v>3</v>
      </c>
      <c r="BO37" s="25">
        <v>0</v>
      </c>
      <c r="BP37" s="25">
        <v>0</v>
      </c>
      <c r="BQ37">
        <v>3</v>
      </c>
      <c r="BR37" s="25">
        <v>0</v>
      </c>
      <c r="BS37" s="25">
        <v>0</v>
      </c>
      <c r="BT37">
        <v>3</v>
      </c>
      <c r="BU37">
        <v>6</v>
      </c>
      <c r="BV37" s="25">
        <v>0</v>
      </c>
      <c r="BW37">
        <v>3</v>
      </c>
      <c r="BX37">
        <v>3</v>
      </c>
      <c r="BY37">
        <v>6</v>
      </c>
      <c r="BZ37">
        <v>3</v>
      </c>
      <c r="CA37" s="25">
        <v>0</v>
      </c>
      <c r="CB37">
        <v>3</v>
      </c>
      <c r="CC37" s="25">
        <v>0</v>
      </c>
      <c r="CD37">
        <v>3</v>
      </c>
      <c r="CE37" s="25">
        <v>0</v>
      </c>
      <c r="CF37">
        <v>3</v>
      </c>
      <c r="CG37">
        <v>6</v>
      </c>
      <c r="CH37" s="25">
        <v>0</v>
      </c>
      <c r="CI37">
        <v>3</v>
      </c>
      <c r="CJ37">
        <v>3</v>
      </c>
      <c r="CK37" s="25">
        <v>0</v>
      </c>
      <c r="CL37" s="25">
        <v>0</v>
      </c>
      <c r="CM37" s="25">
        <v>0</v>
      </c>
      <c r="CN37" s="25">
        <v>0</v>
      </c>
      <c r="CO37">
        <v>3</v>
      </c>
      <c r="CP37">
        <v>3</v>
      </c>
      <c r="CQ37" s="25">
        <v>0</v>
      </c>
      <c r="CR37">
        <v>3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>
        <v>3</v>
      </c>
      <c r="CY37" s="25">
        <v>0</v>
      </c>
      <c r="CZ37">
        <v>3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>
        <v>1.33</v>
      </c>
      <c r="DG37">
        <v>1.9335161878000526</v>
      </c>
    </row>
    <row r="38" spans="1:111" ht="14.25">
      <c r="A38" s="23">
        <v>4.8</v>
      </c>
      <c r="E38">
        <v>1.33</v>
      </c>
      <c r="F38">
        <v>1.9335161878000526</v>
      </c>
      <c r="H38">
        <v>36</v>
      </c>
      <c r="I38" s="24"/>
      <c r="J38" s="25">
        <v>0</v>
      </c>
      <c r="K38" s="25">
        <v>0</v>
      </c>
      <c r="L38">
        <v>3</v>
      </c>
      <c r="M38" s="25">
        <v>0</v>
      </c>
      <c r="N38" s="25">
        <v>0</v>
      </c>
      <c r="O38" s="25">
        <v>0</v>
      </c>
      <c r="P38" s="25">
        <v>0</v>
      </c>
      <c r="Q38">
        <v>3</v>
      </c>
      <c r="R38" s="25">
        <v>0</v>
      </c>
      <c r="S38">
        <v>3</v>
      </c>
      <c r="T38">
        <v>3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>
        <v>6</v>
      </c>
      <c r="AD38" s="25">
        <v>0</v>
      </c>
      <c r="AE38">
        <v>3</v>
      </c>
      <c r="AF38" s="25">
        <v>0</v>
      </c>
      <c r="AG38">
        <v>3</v>
      </c>
      <c r="AH38" s="25">
        <v>0</v>
      </c>
      <c r="AI38" s="25">
        <v>0</v>
      </c>
      <c r="AJ38" s="25">
        <v>0</v>
      </c>
      <c r="AK38">
        <v>3</v>
      </c>
      <c r="AL38">
        <v>6</v>
      </c>
      <c r="AM38" s="25">
        <v>0</v>
      </c>
      <c r="AN38" s="25">
        <v>0</v>
      </c>
      <c r="AO38" s="25">
        <v>0</v>
      </c>
      <c r="AP38">
        <v>6</v>
      </c>
      <c r="AQ38">
        <v>6</v>
      </c>
      <c r="AR38">
        <v>3</v>
      </c>
      <c r="AS38" s="25">
        <v>0</v>
      </c>
      <c r="AT38">
        <v>4</v>
      </c>
      <c r="AU38" s="25">
        <v>0</v>
      </c>
      <c r="AV38" s="25">
        <v>0</v>
      </c>
      <c r="AW38" s="25">
        <v>0</v>
      </c>
      <c r="AX38" s="25">
        <v>0</v>
      </c>
      <c r="AY38">
        <v>6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>
        <v>3</v>
      </c>
      <c r="BF38" s="25">
        <v>0</v>
      </c>
      <c r="BG38">
        <v>3</v>
      </c>
      <c r="BH38" s="25">
        <v>0</v>
      </c>
      <c r="BI38">
        <v>3</v>
      </c>
      <c r="BJ38" s="25">
        <v>0</v>
      </c>
      <c r="BK38" s="25">
        <v>0</v>
      </c>
      <c r="BL38" s="25">
        <v>0</v>
      </c>
      <c r="BM38" s="25">
        <v>0</v>
      </c>
      <c r="BN38">
        <v>3</v>
      </c>
      <c r="BO38" s="25">
        <v>0</v>
      </c>
      <c r="BP38" s="25">
        <v>0</v>
      </c>
      <c r="BQ38">
        <v>3</v>
      </c>
      <c r="BR38" s="25">
        <v>0</v>
      </c>
      <c r="BS38" s="25">
        <v>0</v>
      </c>
      <c r="BT38">
        <v>3</v>
      </c>
      <c r="BU38">
        <v>6</v>
      </c>
      <c r="BV38" s="25">
        <v>0</v>
      </c>
      <c r="BW38">
        <v>3</v>
      </c>
      <c r="BX38">
        <v>3</v>
      </c>
      <c r="BY38">
        <v>6</v>
      </c>
      <c r="BZ38">
        <v>3</v>
      </c>
      <c r="CA38" s="25">
        <v>0</v>
      </c>
      <c r="CB38">
        <v>3</v>
      </c>
      <c r="CC38" s="25">
        <v>0</v>
      </c>
      <c r="CD38">
        <v>3</v>
      </c>
      <c r="CE38" s="25">
        <v>0</v>
      </c>
      <c r="CF38">
        <v>3</v>
      </c>
      <c r="CG38">
        <v>6</v>
      </c>
      <c r="CH38" s="25">
        <v>0</v>
      </c>
      <c r="CI38">
        <v>3</v>
      </c>
      <c r="CJ38">
        <v>3</v>
      </c>
      <c r="CK38" s="25">
        <v>0</v>
      </c>
      <c r="CL38" s="25">
        <v>0</v>
      </c>
      <c r="CM38" s="25">
        <v>0</v>
      </c>
      <c r="CN38" s="25">
        <v>0</v>
      </c>
      <c r="CO38">
        <v>3</v>
      </c>
      <c r="CP38">
        <v>3</v>
      </c>
      <c r="CQ38" s="25">
        <v>0</v>
      </c>
      <c r="CR38">
        <v>3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>
        <v>3</v>
      </c>
      <c r="CY38" s="25">
        <v>0</v>
      </c>
      <c r="CZ38">
        <v>3</v>
      </c>
      <c r="DA38" s="25">
        <v>0</v>
      </c>
      <c r="DB38" s="25">
        <v>0</v>
      </c>
      <c r="DC38" s="25">
        <v>0</v>
      </c>
      <c r="DD38" s="25">
        <v>0</v>
      </c>
      <c r="DE38" s="25">
        <v>0</v>
      </c>
      <c r="DF38">
        <v>1.33</v>
      </c>
      <c r="DG38">
        <v>1.9335161878000526</v>
      </c>
    </row>
    <row r="39" spans="1:111" ht="14.25">
      <c r="A39" s="23">
        <v>4.9</v>
      </c>
      <c r="E39">
        <v>1.3</v>
      </c>
      <c r="F39">
        <v>1.9306145983268455</v>
      </c>
      <c r="H39">
        <v>35</v>
      </c>
      <c r="I39" s="24"/>
      <c r="J39" s="25">
        <v>0</v>
      </c>
      <c r="K39" s="25">
        <v>0</v>
      </c>
      <c r="L39">
        <v>3</v>
      </c>
      <c r="M39" s="25">
        <v>0</v>
      </c>
      <c r="N39" s="25">
        <v>0</v>
      </c>
      <c r="O39" s="25">
        <v>0</v>
      </c>
      <c r="P39" s="25">
        <v>0</v>
      </c>
      <c r="Q39">
        <v>3</v>
      </c>
      <c r="R39" s="25">
        <v>0</v>
      </c>
      <c r="S39">
        <v>3</v>
      </c>
      <c r="T39">
        <v>3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>
        <v>6</v>
      </c>
      <c r="AD39" s="25">
        <v>0</v>
      </c>
      <c r="AE39">
        <v>3</v>
      </c>
      <c r="AF39" s="25">
        <v>0</v>
      </c>
      <c r="AG39">
        <v>3</v>
      </c>
      <c r="AH39" s="25">
        <v>0</v>
      </c>
      <c r="AI39" s="25">
        <v>0</v>
      </c>
      <c r="AJ39" s="25">
        <v>0</v>
      </c>
      <c r="AK39">
        <v>3</v>
      </c>
      <c r="AL39">
        <v>6</v>
      </c>
      <c r="AM39" s="25">
        <v>0</v>
      </c>
      <c r="AN39" s="25">
        <v>0</v>
      </c>
      <c r="AO39" s="25">
        <v>0</v>
      </c>
      <c r="AP39">
        <v>6</v>
      </c>
      <c r="AQ39">
        <v>6</v>
      </c>
      <c r="AR39">
        <v>3</v>
      </c>
      <c r="AS39" s="25">
        <v>0</v>
      </c>
      <c r="AT39">
        <v>4</v>
      </c>
      <c r="AU39" s="25">
        <v>0</v>
      </c>
      <c r="AV39" s="25">
        <v>0</v>
      </c>
      <c r="AW39" s="25">
        <v>0</v>
      </c>
      <c r="AX39" s="25">
        <v>0</v>
      </c>
      <c r="AY39">
        <v>6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>
        <v>3</v>
      </c>
      <c r="BF39" s="25">
        <v>0</v>
      </c>
      <c r="BG39">
        <v>3</v>
      </c>
      <c r="BH39" s="25">
        <v>0</v>
      </c>
      <c r="BI39">
        <v>3</v>
      </c>
      <c r="BJ39" s="25">
        <v>0</v>
      </c>
      <c r="BK39" s="25">
        <v>0</v>
      </c>
      <c r="BL39" s="25">
        <v>0</v>
      </c>
      <c r="BM39" s="25">
        <v>0</v>
      </c>
      <c r="BN39">
        <v>3</v>
      </c>
      <c r="BO39" s="25">
        <v>0</v>
      </c>
      <c r="BP39" s="25">
        <v>0</v>
      </c>
      <c r="BQ39">
        <v>3</v>
      </c>
      <c r="BR39" s="25">
        <v>0</v>
      </c>
      <c r="BS39" s="25">
        <v>0</v>
      </c>
      <c r="BT39">
        <v>3</v>
      </c>
      <c r="BU39">
        <v>6</v>
      </c>
      <c r="BV39" s="25">
        <v>0</v>
      </c>
      <c r="BW39">
        <v>3</v>
      </c>
      <c r="BX39">
        <v>3</v>
      </c>
      <c r="BY39">
        <v>6</v>
      </c>
      <c r="BZ39">
        <v>3</v>
      </c>
      <c r="CA39" s="25">
        <v>0</v>
      </c>
      <c r="CB39">
        <v>3</v>
      </c>
      <c r="CC39" s="25">
        <v>0</v>
      </c>
      <c r="CD39">
        <v>3</v>
      </c>
      <c r="CE39" s="25">
        <v>0</v>
      </c>
      <c r="CF39">
        <v>3</v>
      </c>
      <c r="CG39">
        <v>6</v>
      </c>
      <c r="CH39" s="25">
        <v>0</v>
      </c>
      <c r="CI39" s="25">
        <v>0</v>
      </c>
      <c r="CJ39">
        <v>3</v>
      </c>
      <c r="CK39" s="25">
        <v>0</v>
      </c>
      <c r="CL39" s="25">
        <v>0</v>
      </c>
      <c r="CM39" s="25">
        <v>0</v>
      </c>
      <c r="CN39" s="25">
        <v>0</v>
      </c>
      <c r="CO39">
        <v>3</v>
      </c>
      <c r="CP39">
        <v>3</v>
      </c>
      <c r="CQ39" s="25">
        <v>0</v>
      </c>
      <c r="CR39">
        <v>3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>
        <v>3</v>
      </c>
      <c r="CY39" s="25">
        <v>0</v>
      </c>
      <c r="CZ39">
        <v>3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>
        <v>1.3</v>
      </c>
      <c r="DG39">
        <v>1.9306145983268455</v>
      </c>
    </row>
    <row r="40" spans="1:111" ht="14.25">
      <c r="A40" s="23">
        <v>5</v>
      </c>
      <c r="E40">
        <v>1.12</v>
      </c>
      <c r="F40">
        <v>1.7013363731330304</v>
      </c>
      <c r="H40">
        <v>33</v>
      </c>
      <c r="I40" s="24"/>
      <c r="J40" s="25">
        <v>0</v>
      </c>
      <c r="K40" s="25">
        <v>0</v>
      </c>
      <c r="L40">
        <v>3</v>
      </c>
      <c r="M40" s="25">
        <v>0</v>
      </c>
      <c r="N40" s="25">
        <v>0</v>
      </c>
      <c r="O40" s="25">
        <v>0</v>
      </c>
      <c r="P40" s="25">
        <v>0</v>
      </c>
      <c r="Q40">
        <v>3</v>
      </c>
      <c r="R40" s="25">
        <v>0</v>
      </c>
      <c r="S40">
        <v>3</v>
      </c>
      <c r="T40">
        <v>3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>
        <v>3</v>
      </c>
      <c r="AD40" s="25">
        <v>0</v>
      </c>
      <c r="AE40" s="25">
        <v>0</v>
      </c>
      <c r="AF40" s="25">
        <v>0</v>
      </c>
      <c r="AG40">
        <v>3</v>
      </c>
      <c r="AH40" s="25">
        <v>0</v>
      </c>
      <c r="AI40" s="25">
        <v>0</v>
      </c>
      <c r="AJ40" s="25">
        <v>0</v>
      </c>
      <c r="AK40">
        <v>3</v>
      </c>
      <c r="AL40">
        <v>6</v>
      </c>
      <c r="AM40" s="25">
        <v>0</v>
      </c>
      <c r="AN40" s="25">
        <v>0</v>
      </c>
      <c r="AO40" s="25">
        <v>0</v>
      </c>
      <c r="AP40">
        <v>6</v>
      </c>
      <c r="AQ40">
        <v>6</v>
      </c>
      <c r="AR40">
        <v>3</v>
      </c>
      <c r="AS40" s="25">
        <v>0</v>
      </c>
      <c r="AT40">
        <v>4</v>
      </c>
      <c r="AU40" s="25">
        <v>0</v>
      </c>
      <c r="AV40" s="25">
        <v>0</v>
      </c>
      <c r="AW40" s="25">
        <v>0</v>
      </c>
      <c r="AX40" s="25">
        <v>0</v>
      </c>
      <c r="AY40">
        <v>3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>
        <v>3</v>
      </c>
      <c r="BF40" s="25">
        <v>0</v>
      </c>
      <c r="BG40">
        <v>3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>
        <v>3</v>
      </c>
      <c r="BO40" s="25">
        <v>0</v>
      </c>
      <c r="BP40" s="25">
        <v>0</v>
      </c>
      <c r="BQ40">
        <v>3</v>
      </c>
      <c r="BR40" s="25">
        <v>0</v>
      </c>
      <c r="BS40" s="25">
        <v>0</v>
      </c>
      <c r="BT40">
        <v>3</v>
      </c>
      <c r="BU40">
        <v>3</v>
      </c>
      <c r="BV40" s="25">
        <v>0</v>
      </c>
      <c r="BW40">
        <v>3</v>
      </c>
      <c r="BX40">
        <v>3</v>
      </c>
      <c r="BY40">
        <v>3</v>
      </c>
      <c r="BZ40">
        <v>3</v>
      </c>
      <c r="CA40" s="25">
        <v>0</v>
      </c>
      <c r="CB40">
        <v>3</v>
      </c>
      <c r="CC40" s="25">
        <v>0</v>
      </c>
      <c r="CD40">
        <v>3</v>
      </c>
      <c r="CE40" s="25">
        <v>0</v>
      </c>
      <c r="CF40">
        <v>3</v>
      </c>
      <c r="CG40">
        <v>6</v>
      </c>
      <c r="CH40" s="25">
        <v>0</v>
      </c>
      <c r="CI40" s="25">
        <v>0</v>
      </c>
      <c r="CJ40">
        <v>3</v>
      </c>
      <c r="CK40" s="25">
        <v>0</v>
      </c>
      <c r="CL40" s="25">
        <v>0</v>
      </c>
      <c r="CM40" s="25">
        <v>0</v>
      </c>
      <c r="CN40" s="25">
        <v>0</v>
      </c>
      <c r="CO40">
        <v>3</v>
      </c>
      <c r="CP40">
        <v>3</v>
      </c>
      <c r="CQ40" s="25">
        <v>0</v>
      </c>
      <c r="CR40">
        <v>3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>
        <v>3</v>
      </c>
      <c r="CY40" s="25">
        <v>0</v>
      </c>
      <c r="CZ40">
        <v>3</v>
      </c>
      <c r="DA40" s="25">
        <v>0</v>
      </c>
      <c r="DB40" s="25">
        <v>0</v>
      </c>
      <c r="DC40" s="25">
        <v>0</v>
      </c>
      <c r="DD40" s="25">
        <v>0</v>
      </c>
      <c r="DE40" s="25">
        <v>0</v>
      </c>
      <c r="DF40">
        <v>1.12</v>
      </c>
      <c r="DG40">
        <v>1.7013363731330304</v>
      </c>
    </row>
    <row r="41" spans="14:17" ht="14.25">
      <c r="N41" s="24"/>
      <c r="O41" s="24"/>
      <c r="P41" s="24"/>
      <c r="Q41" s="24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0" sqref="R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2011-01-22T18:40:05Z</dcterms:created>
  <dcterms:modified xsi:type="dcterms:W3CDTF">2011-08-11T19:17:44Z</dcterms:modified>
  <cp:category/>
  <cp:version/>
  <cp:contentType/>
  <cp:contentStatus/>
</cp:coreProperties>
</file>