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<sst xmlns="http://schemas.openxmlformats.org/spreadsheetml/2006/main" count="91" uniqueCount="48">
  <si>
    <t>Human</t>
  </si>
  <si>
    <t>Evidence</t>
  </si>
  <si>
    <t>Rat</t>
  </si>
  <si>
    <t>Mouse</t>
  </si>
  <si>
    <t>IDA</t>
  </si>
  <si>
    <t>IPI</t>
  </si>
  <si>
    <t>IMP</t>
  </si>
  <si>
    <t>IGI</t>
  </si>
  <si>
    <t>IEP</t>
  </si>
  <si>
    <t>ISS</t>
  </si>
  <si>
    <t>IGC</t>
  </si>
  <si>
    <t>RCA</t>
  </si>
  <si>
    <t>TAS</t>
  </si>
  <si>
    <t>NAS</t>
  </si>
  <si>
    <t>IC</t>
  </si>
  <si>
    <t>ND</t>
  </si>
  <si>
    <t>IEA</t>
  </si>
  <si>
    <t>NR</t>
  </si>
  <si>
    <t>Other</t>
  </si>
  <si>
    <t>Desc</t>
  </si>
  <si>
    <t>Inferred from Direct Assay</t>
  </si>
  <si>
    <t>Inferred from Physical Interaction</t>
  </si>
  <si>
    <t>Inferred from Mutant Phenotype</t>
  </si>
  <si>
    <t>Inferred from Genetic Interaction</t>
  </si>
  <si>
    <t>Inferred from Expression Pattern</t>
  </si>
  <si>
    <t>Inferred from Sequence or Structural Similarity</t>
  </si>
  <si>
    <t>Inferred from Genomic Context</t>
  </si>
  <si>
    <t>Inferred from Reviewed Computational Analysis</t>
  </si>
  <si>
    <t>Traceable Author Statement</t>
  </si>
  <si>
    <t>Non-traceable Author Statement</t>
  </si>
  <si>
    <t>Inferred by Curator</t>
  </si>
  <si>
    <t>No Biological Data Available</t>
  </si>
  <si>
    <t>Inferred from Electronic Annotation</t>
  </si>
  <si>
    <t>Not Recorded</t>
  </si>
  <si>
    <t>Error or missing data</t>
  </si>
  <si>
    <t>Experimental</t>
  </si>
  <si>
    <t>Computational</t>
  </si>
  <si>
    <t>Author</t>
  </si>
  <si>
    <t>Curator</t>
  </si>
  <si>
    <t>Electronic</t>
  </si>
  <si>
    <t>Obsolete</t>
  </si>
  <si>
    <t>Error</t>
  </si>
  <si>
    <t xml:space="preserve"> </t>
  </si>
  <si>
    <t>Annotation Count</t>
  </si>
  <si>
    <t>Total annotations</t>
  </si>
  <si>
    <t>Percentage of Total Annotations</t>
  </si>
  <si>
    <t>Total proteins</t>
  </si>
  <si>
    <t>Normalized Annotation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</si>
</sst>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2.8515625" style="0" customWidth="1"/>
    <col min="6" max="6" width="7.00390625" style="0" customWidth="1"/>
    <col min="9" max="9" width="14.140625" style="0" customWidth="1"/>
    <col min="11" max="11" width="12.8515625" style="0" customWidth="1"/>
    <col min="12" max="12" width="11.8515625" style="0" customWidth="1"/>
    <col min="13" max="13" width="13.28125" style="0" customWidth="1"/>
  </cols>
  <sheetData>
    <row r="1" spans="3:13" ht="12.75">
      <c r="C1" s="2" t="s">
        <v>43</v>
      </c>
      <c r="D1" s="2"/>
      <c r="E1" s="2"/>
      <c r="G1" s="2" t="s">
        <v>45</v>
      </c>
      <c r="H1" s="2"/>
      <c r="I1" s="2"/>
      <c r="K1" s="2" t="s">
        <v>47</v>
      </c>
      <c r="L1" s="2"/>
      <c r="M1" s="2"/>
    </row>
    <row r="2" spans="1:13" ht="12.75">
      <c r="A2" s="1" t="s">
        <v>1</v>
      </c>
      <c r="B2" s="1" t="s">
        <v>19</v>
      </c>
      <c r="C2" s="1" t="s">
        <v>0</v>
      </c>
      <c r="D2" s="1" t="s">
        <v>3</v>
      </c>
      <c r="E2" s="1" t="s">
        <v>2</v>
      </c>
      <c r="G2" s="1" t="s">
        <v>0</v>
      </c>
      <c r="H2" s="1" t="s">
        <v>3</v>
      </c>
      <c r="I2" s="1" t="s">
        <v>2</v>
      </c>
      <c r="K2" s="1" t="s">
        <v>0</v>
      </c>
      <c r="L2" s="1" t="s">
        <v>3</v>
      </c>
      <c r="M2" s="1" t="s">
        <v>2</v>
      </c>
    </row>
    <row r="3" spans="1:13" ht="12.75">
      <c r="A3" t="s">
        <v>4</v>
      </c>
      <c r="B3" t="s">
        <v>20</v>
      </c>
      <c r="C3">
        <v>2541</v>
      </c>
      <c r="D3">
        <v>2102</v>
      </c>
      <c r="E3">
        <v>1597</v>
      </c>
      <c r="G3">
        <f>C3/$C$24*100</f>
        <v>73.41808725801792</v>
      </c>
      <c r="H3">
        <f>D3/$D$24*100</f>
        <v>45.44864864864865</v>
      </c>
      <c r="I3">
        <f>E3/$E$24*100</f>
        <v>50.76287349014622</v>
      </c>
      <c r="K3">
        <f>C3*1972/$C$33</f>
        <v>2541</v>
      </c>
      <c r="L3">
        <f>D3*43360/$D$32</f>
        <v>2746.0897860801447</v>
      </c>
      <c r="M3">
        <f>E3*43360/$E$32</f>
        <v>2791.2737826507578</v>
      </c>
    </row>
    <row r="4" spans="1:13" ht="12.75">
      <c r="A4" t="s">
        <v>5</v>
      </c>
      <c r="B4" t="s">
        <v>21</v>
      </c>
      <c r="C4">
        <v>433</v>
      </c>
      <c r="D4">
        <v>249</v>
      </c>
      <c r="E4">
        <v>111</v>
      </c>
      <c r="G4">
        <f>C4/$C$24*100</f>
        <v>12.5108350187807</v>
      </c>
      <c r="H4">
        <f>D4/$D$24*100</f>
        <v>5.383783783783784</v>
      </c>
      <c r="I4">
        <f>E4/$E$24*100</f>
        <v>3.5282898919262555</v>
      </c>
      <c r="K4">
        <f>C4*1972/$C$33</f>
        <v>433</v>
      </c>
      <c r="L4">
        <f>D4*43360/$D$32</f>
        <v>325.2979813196746</v>
      </c>
      <c r="M4">
        <f>E4*43360/$E$32</f>
        <v>194.00838439213157</v>
      </c>
    </row>
    <row r="5" spans="1:13" ht="12.75">
      <c r="A5" t="s">
        <v>6</v>
      </c>
      <c r="B5" t="s">
        <v>22</v>
      </c>
      <c r="C5">
        <v>357</v>
      </c>
      <c r="D5">
        <v>1795</v>
      </c>
      <c r="E5">
        <v>515</v>
      </c>
      <c r="G5">
        <f>C5/$C$24*100</f>
        <v>10.314937879225658</v>
      </c>
      <c r="H5">
        <f>D5/$D$24*100</f>
        <v>38.81081081081081</v>
      </c>
      <c r="I5">
        <f>E5/$E$24*100</f>
        <v>16.369993642720914</v>
      </c>
      <c r="K5">
        <f>C5*1972/$C$33</f>
        <v>357</v>
      </c>
      <c r="L5">
        <f>D5*43360/$D$32</f>
        <v>2345.019584212112</v>
      </c>
      <c r="M5">
        <f>E5*43360/$E$32</f>
        <v>900.128990648178</v>
      </c>
    </row>
    <row r="6" spans="1:13" ht="12.75">
      <c r="A6" t="s">
        <v>7</v>
      </c>
      <c r="B6" t="s">
        <v>23</v>
      </c>
      <c r="C6">
        <v>39</v>
      </c>
      <c r="D6">
        <v>444</v>
      </c>
      <c r="E6">
        <v>12</v>
      </c>
      <c r="G6">
        <f>C6/$C$24*100</f>
        <v>1.1268419531927187</v>
      </c>
      <c r="H6">
        <f>D6/$D$24*100</f>
        <v>9.6</v>
      </c>
      <c r="I6">
        <f>E6/$E$24*100</f>
        <v>0.3814367450731087</v>
      </c>
      <c r="K6">
        <f>C6*1972/$C$33</f>
        <v>39</v>
      </c>
      <c r="L6">
        <f>D6*43360/$D$32</f>
        <v>580.0494124736366</v>
      </c>
      <c r="M6">
        <f>E6*43360/$E$32</f>
        <v>20.973879393743953</v>
      </c>
    </row>
    <row r="7" spans="1:13" ht="12.75">
      <c r="A7" t="s">
        <v>8</v>
      </c>
      <c r="B7" t="s">
        <v>24</v>
      </c>
      <c r="C7">
        <v>91</v>
      </c>
      <c r="D7">
        <v>35</v>
      </c>
      <c r="E7">
        <v>911</v>
      </c>
      <c r="G7">
        <f>C7/$C$24*100</f>
        <v>2.6292978907830107</v>
      </c>
      <c r="H7">
        <f>D7/$D$24*100</f>
        <v>0.7567567567567568</v>
      </c>
      <c r="I7">
        <f>E7/$E$24*100</f>
        <v>28.957406230133504</v>
      </c>
      <c r="K7">
        <f>C7*1972/$C$33</f>
        <v>91</v>
      </c>
      <c r="L7">
        <f>D7*43360/$D$32</f>
        <v>45.72461584814703</v>
      </c>
      <c r="M7">
        <f>E7*43360/$E$32</f>
        <v>1592.2670106417286</v>
      </c>
    </row>
    <row r="8" spans="7:13" ht="12.75">
      <c r="G8" t="s">
        <v>42</v>
      </c>
      <c r="H8" t="s">
        <v>42</v>
      </c>
      <c r="I8" t="s">
        <v>42</v>
      </c>
      <c r="K8" t="s">
        <v>42</v>
      </c>
      <c r="L8" t="s">
        <v>42</v>
      </c>
      <c r="M8" t="s">
        <v>42</v>
      </c>
    </row>
    <row r="9" spans="1:13" ht="12.75">
      <c r="A9" t="s">
        <v>9</v>
      </c>
      <c r="B9" t="s">
        <v>25</v>
      </c>
      <c r="C9">
        <v>676</v>
      </c>
      <c r="D9">
        <v>445</v>
      </c>
      <c r="E9">
        <v>401</v>
      </c>
      <c r="G9">
        <f>C9/$C$25*100</f>
        <v>99.85228951255539</v>
      </c>
      <c r="H9">
        <f>D9/$D$25*100</f>
        <v>100</v>
      </c>
      <c r="I9">
        <f>E9/$E$25*100</f>
        <v>100</v>
      </c>
      <c r="K9">
        <f>C9*1972/$C$33</f>
        <v>676</v>
      </c>
      <c r="L9">
        <f>D9*43360/$D$32</f>
        <v>581.355830069298</v>
      </c>
      <c r="M9">
        <f>E9*43360/$E$32</f>
        <v>700.8771364076105</v>
      </c>
    </row>
    <row r="10" spans="1:13" ht="12.75">
      <c r="A10" t="s">
        <v>10</v>
      </c>
      <c r="B10" t="s">
        <v>26</v>
      </c>
      <c r="C10">
        <v>0</v>
      </c>
      <c r="D10">
        <v>0</v>
      </c>
      <c r="E10">
        <v>0</v>
      </c>
      <c r="G10">
        <f>C10/$C$25*100</f>
        <v>0</v>
      </c>
      <c r="H10">
        <f>D10/$D$25*100</f>
        <v>0</v>
      </c>
      <c r="I10">
        <f>E10/$E$25*100</f>
        <v>0</v>
      </c>
      <c r="K10">
        <f>C10*1972/$C$33</f>
        <v>0</v>
      </c>
      <c r="L10">
        <f>D10*43360/$D$32</f>
        <v>0</v>
      </c>
      <c r="M10">
        <f>E10*43360/$E$32</f>
        <v>0</v>
      </c>
    </row>
    <row r="11" spans="1:13" ht="12.75">
      <c r="A11" t="s">
        <v>11</v>
      </c>
      <c r="B11" t="s">
        <v>27</v>
      </c>
      <c r="C11">
        <v>1</v>
      </c>
      <c r="D11">
        <v>0</v>
      </c>
      <c r="E11">
        <v>0</v>
      </c>
      <c r="G11">
        <f>C11/$C$25*100</f>
        <v>0.14771048744460857</v>
      </c>
      <c r="H11">
        <f>D11/$D$25*100</f>
        <v>0</v>
      </c>
      <c r="I11">
        <f>E11/$E$25*100</f>
        <v>0</v>
      </c>
      <c r="K11">
        <f>C11*1972/$C$33</f>
        <v>1</v>
      </c>
      <c r="L11">
        <f>D11*43360/$D$32</f>
        <v>0</v>
      </c>
      <c r="M11">
        <f>E11*43360/$E$32</f>
        <v>0</v>
      </c>
    </row>
    <row r="12" spans="4:13" ht="12.75">
      <c r="D12" t="s">
        <v>42</v>
      </c>
      <c r="G12" t="s">
        <v>42</v>
      </c>
      <c r="H12" t="s">
        <v>42</v>
      </c>
      <c r="I12" t="s">
        <v>42</v>
      </c>
      <c r="K12" t="s">
        <v>42</v>
      </c>
      <c r="L12" t="s">
        <v>42</v>
      </c>
      <c r="M12" t="s">
        <v>42</v>
      </c>
    </row>
    <row r="13" spans="1:13" ht="12.75">
      <c r="A13" t="s">
        <v>12</v>
      </c>
      <c r="B13" t="s">
        <v>28</v>
      </c>
      <c r="C13">
        <v>1985</v>
      </c>
      <c r="D13">
        <v>252</v>
      </c>
      <c r="E13">
        <v>364</v>
      </c>
      <c r="G13">
        <f>C13/$C$26*100</f>
        <v>63.785347043701805</v>
      </c>
      <c r="H13">
        <f>D13/$D$26*100</f>
        <v>78.50467289719626</v>
      </c>
      <c r="I13">
        <f>E13/$E$26*100</f>
        <v>88.3495145631068</v>
      </c>
      <c r="K13">
        <f>C13*1972/$C$33</f>
        <v>1985</v>
      </c>
      <c r="L13">
        <f>D13*43360/$D$32</f>
        <v>329.2172341066586</v>
      </c>
      <c r="M13">
        <f>E13*43360/$E$32</f>
        <v>636.2076749435666</v>
      </c>
    </row>
    <row r="14" spans="1:13" ht="12.75">
      <c r="A14" t="s">
        <v>13</v>
      </c>
      <c r="B14" t="s">
        <v>29</v>
      </c>
      <c r="C14">
        <v>1127</v>
      </c>
      <c r="D14">
        <v>69</v>
      </c>
      <c r="E14">
        <v>48</v>
      </c>
      <c r="G14">
        <f>C14/$C$26*100</f>
        <v>36.214652956298195</v>
      </c>
      <c r="H14">
        <f>D14/$D$26*100</f>
        <v>21.49532710280374</v>
      </c>
      <c r="I14">
        <f>E14/$E$26*100</f>
        <v>11.650485436893204</v>
      </c>
      <c r="K14">
        <f>C14*1972/$C$33</f>
        <v>1127</v>
      </c>
      <c r="L14">
        <f>D14*43360/$D$32</f>
        <v>90.14281410063272</v>
      </c>
      <c r="M14">
        <f>E14*43360/$E$32</f>
        <v>83.89551757497581</v>
      </c>
    </row>
    <row r="15" spans="7:13" ht="12.75">
      <c r="G15" t="s">
        <v>42</v>
      </c>
      <c r="H15" t="s">
        <v>42</v>
      </c>
      <c r="I15" t="s">
        <v>42</v>
      </c>
      <c r="K15" t="s">
        <v>42</v>
      </c>
      <c r="L15" t="s">
        <v>42</v>
      </c>
      <c r="M15" t="s">
        <v>42</v>
      </c>
    </row>
    <row r="16" spans="1:13" ht="12.75">
      <c r="A16" t="s">
        <v>14</v>
      </c>
      <c r="B16" t="s">
        <v>30</v>
      </c>
      <c r="C16">
        <v>121</v>
      </c>
      <c r="D16">
        <v>19</v>
      </c>
      <c r="E16">
        <v>9</v>
      </c>
      <c r="G16">
        <f>C16/$C$27*100</f>
        <v>47.63779527559055</v>
      </c>
      <c r="H16">
        <f>D16/$D$27*100</f>
        <v>63.33333333333333</v>
      </c>
      <c r="I16">
        <f>E16/$E$27*100</f>
        <v>60</v>
      </c>
      <c r="K16">
        <f>C16*1972/$C$33</f>
        <v>121</v>
      </c>
      <c r="L16">
        <f>D16*43360/$D$32</f>
        <v>24.821934317565532</v>
      </c>
      <c r="M16">
        <f>E16*43360/$E$32</f>
        <v>15.730409545307966</v>
      </c>
    </row>
    <row r="17" spans="1:13" ht="12.75">
      <c r="A17" t="s">
        <v>15</v>
      </c>
      <c r="B17" t="s">
        <v>31</v>
      </c>
      <c r="C17">
        <v>133</v>
      </c>
      <c r="D17">
        <v>11</v>
      </c>
      <c r="E17">
        <v>6</v>
      </c>
      <c r="G17">
        <f>C17/$C$27*100</f>
        <v>52.362204724409445</v>
      </c>
      <c r="H17">
        <f>D17/$D$27*100</f>
        <v>36.666666666666664</v>
      </c>
      <c r="I17">
        <f>E17/$E$27*100</f>
        <v>40</v>
      </c>
      <c r="K17">
        <f>C17*1972/$C$33</f>
        <v>133</v>
      </c>
      <c r="L17">
        <f>D17*43360/$D$32</f>
        <v>14.370593552274782</v>
      </c>
      <c r="M17">
        <f>E17*43360/$E$32</f>
        <v>10.486939696871977</v>
      </c>
    </row>
    <row r="18" spans="7:13" ht="12.75">
      <c r="G18" t="s">
        <v>42</v>
      </c>
      <c r="H18" t="s">
        <v>42</v>
      </c>
      <c r="I18" t="s">
        <v>42</v>
      </c>
      <c r="K18" t="s">
        <v>42</v>
      </c>
      <c r="L18" t="s">
        <v>42</v>
      </c>
      <c r="M18" t="s">
        <v>42</v>
      </c>
    </row>
    <row r="19" spans="1:13" ht="12.75">
      <c r="A19" t="s">
        <v>16</v>
      </c>
      <c r="B19" t="s">
        <v>32</v>
      </c>
      <c r="C19">
        <v>13777</v>
      </c>
      <c r="D19">
        <v>11155</v>
      </c>
      <c r="E19">
        <v>8420</v>
      </c>
      <c r="G19">
        <f>C19/$C$28*100</f>
        <v>100</v>
      </c>
      <c r="H19">
        <f>D19/$D$28*100</f>
        <v>100</v>
      </c>
      <c r="I19">
        <f>E19/$E$28*100</f>
        <v>100</v>
      </c>
      <c r="K19">
        <f>C19*1972/$C$33</f>
        <v>13777</v>
      </c>
      <c r="L19">
        <f>D19*43360/$D$32</f>
        <v>14573.08827960229</v>
      </c>
      <c r="M19">
        <f>E19*43360/$E$32</f>
        <v>14716.672041277008</v>
      </c>
    </row>
    <row r="20" spans="7:13" ht="12.75">
      <c r="G20" t="s">
        <v>42</v>
      </c>
      <c r="H20" t="s">
        <v>42</v>
      </c>
      <c r="I20" t="s">
        <v>42</v>
      </c>
      <c r="K20" t="s">
        <v>42</v>
      </c>
      <c r="L20" t="s">
        <v>42</v>
      </c>
      <c r="M20" t="s">
        <v>42</v>
      </c>
    </row>
    <row r="21" spans="1:13" ht="12.75">
      <c r="A21" t="s">
        <v>17</v>
      </c>
      <c r="B21" t="s">
        <v>33</v>
      </c>
      <c r="C21">
        <v>0</v>
      </c>
      <c r="D21">
        <v>0</v>
      </c>
      <c r="E21">
        <v>0</v>
      </c>
      <c r="G21">
        <f>D21/$D$30*100</f>
        <v>0</v>
      </c>
      <c r="H21">
        <f>D21/$D$30*100</f>
        <v>0</v>
      </c>
      <c r="I21">
        <f>E21/$E$30*100</f>
        <v>0</v>
      </c>
      <c r="K21">
        <f>C21*1972/$C$33</f>
        <v>0</v>
      </c>
      <c r="L21">
        <f>D21*43360/$D$32</f>
        <v>0</v>
      </c>
      <c r="M21">
        <f>E21*43360/$E$32</f>
        <v>0</v>
      </c>
    </row>
    <row r="22" spans="1:13" ht="12.75">
      <c r="A22" t="s">
        <v>18</v>
      </c>
      <c r="B22" t="s">
        <v>34</v>
      </c>
      <c r="C22">
        <v>399</v>
      </c>
      <c r="D22">
        <v>19</v>
      </c>
      <c r="E22">
        <v>10</v>
      </c>
      <c r="G22">
        <f>D22/$D$30*100</f>
        <v>100</v>
      </c>
      <c r="H22">
        <f>D22/$D$30*100</f>
        <v>100</v>
      </c>
      <c r="I22">
        <f>E22/$E$30*100</f>
        <v>100</v>
      </c>
      <c r="K22">
        <f>C22*1972/$C$33</f>
        <v>399</v>
      </c>
      <c r="L22">
        <f>D22*43360/$D$32</f>
        <v>24.821934317565532</v>
      </c>
      <c r="M22">
        <f>E22*43360/$E$32</f>
        <v>17.47823282811996</v>
      </c>
    </row>
    <row r="23" spans="7:13" ht="12.75">
      <c r="G23" t="s">
        <v>42</v>
      </c>
      <c r="H23" t="s">
        <v>42</v>
      </c>
      <c r="I23" t="s">
        <v>42</v>
      </c>
      <c r="K23" t="s">
        <v>42</v>
      </c>
      <c r="L23" t="s">
        <v>42</v>
      </c>
      <c r="M23" t="s">
        <v>42</v>
      </c>
    </row>
    <row r="24" spans="1:13" ht="12.75">
      <c r="A24" t="s">
        <v>35</v>
      </c>
      <c r="C24">
        <v>3461</v>
      </c>
      <c r="D24">
        <v>4625</v>
      </c>
      <c r="E24">
        <v>3146</v>
      </c>
      <c r="G24">
        <f aca="true" t="shared" si="0" ref="G24:G30">C24/$C$32</f>
        <v>0.079820110701107</v>
      </c>
      <c r="H24">
        <f aca="true" t="shared" si="1" ref="H24:H30">D24/$D$32</f>
        <v>0.13934920156673697</v>
      </c>
      <c r="I24">
        <f aca="true" t="shared" si="2" ref="I24:I30">E24/$E$32</f>
        <v>0.12681393099000324</v>
      </c>
      <c r="K24">
        <f aca="true" t="shared" si="3" ref="K24:K30">C24*1972/$C$33</f>
        <v>3461</v>
      </c>
      <c r="L24">
        <f aca="true" t="shared" si="4" ref="L24:L30">D24*43360/$D$32</f>
        <v>6042.181379933715</v>
      </c>
      <c r="M24">
        <f aca="true" t="shared" si="5" ref="M24:M30">E24*43360/$E$32</f>
        <v>5498.652047726539</v>
      </c>
    </row>
    <row r="25" spans="1:13" ht="12.75">
      <c r="A25" t="s">
        <v>36</v>
      </c>
      <c r="C25">
        <v>677</v>
      </c>
      <c r="D25">
        <v>445</v>
      </c>
      <c r="E25">
        <v>401</v>
      </c>
      <c r="G25">
        <f t="shared" si="0"/>
        <v>0.015613468634686347</v>
      </c>
      <c r="H25">
        <f t="shared" si="1"/>
        <v>0.01340765290750226</v>
      </c>
      <c r="I25">
        <f t="shared" si="2"/>
        <v>0.016164140599806514</v>
      </c>
      <c r="K25">
        <f t="shared" si="3"/>
        <v>677</v>
      </c>
      <c r="L25">
        <f t="shared" si="4"/>
        <v>581.355830069298</v>
      </c>
      <c r="M25">
        <f t="shared" si="5"/>
        <v>700.8771364076105</v>
      </c>
    </row>
    <row r="26" spans="1:13" ht="12.75">
      <c r="A26" t="s">
        <v>37</v>
      </c>
      <c r="C26">
        <v>3112</v>
      </c>
      <c r="D26">
        <v>321</v>
      </c>
      <c r="E26">
        <v>412</v>
      </c>
      <c r="G26">
        <f t="shared" si="0"/>
        <v>0.07177121771217712</v>
      </c>
      <c r="H26">
        <f t="shared" si="1"/>
        <v>0.009671587827658933</v>
      </c>
      <c r="I26">
        <f t="shared" si="2"/>
        <v>0.016607545952918412</v>
      </c>
      <c r="K26">
        <f t="shared" si="3"/>
        <v>3112</v>
      </c>
      <c r="L26">
        <f t="shared" si="4"/>
        <v>419.36004820729136</v>
      </c>
      <c r="M26">
        <f t="shared" si="5"/>
        <v>720.1031925185424</v>
      </c>
    </row>
    <row r="27" spans="1:13" ht="12.75">
      <c r="A27" t="s">
        <v>38</v>
      </c>
      <c r="C27">
        <v>254</v>
      </c>
      <c r="D27">
        <v>30</v>
      </c>
      <c r="E27">
        <v>15</v>
      </c>
      <c r="G27">
        <f t="shared" si="0"/>
        <v>0.005857933579335793</v>
      </c>
      <c r="H27">
        <f t="shared" si="1"/>
        <v>0.0009038867128653209</v>
      </c>
      <c r="I27">
        <f t="shared" si="2"/>
        <v>0.0006046436633344082</v>
      </c>
      <c r="K27">
        <f t="shared" si="3"/>
        <v>254</v>
      </c>
      <c r="L27">
        <f t="shared" si="4"/>
        <v>39.19252786984031</v>
      </c>
      <c r="M27">
        <f t="shared" si="5"/>
        <v>26.217349242179942</v>
      </c>
    </row>
    <row r="28" spans="1:13" ht="12.75">
      <c r="A28" t="s">
        <v>39</v>
      </c>
      <c r="C28">
        <v>13777</v>
      </c>
      <c r="D28">
        <v>11155</v>
      </c>
      <c r="E28">
        <v>8420</v>
      </c>
      <c r="G28">
        <f t="shared" si="0"/>
        <v>0.31773523985239854</v>
      </c>
      <c r="H28">
        <f t="shared" si="1"/>
        <v>0.3360952094004218</v>
      </c>
      <c r="I28">
        <f t="shared" si="2"/>
        <v>0.3394066430183812</v>
      </c>
      <c r="K28">
        <f t="shared" si="3"/>
        <v>13777</v>
      </c>
      <c r="L28">
        <f t="shared" si="4"/>
        <v>14573.08827960229</v>
      </c>
      <c r="M28">
        <f t="shared" si="5"/>
        <v>14716.672041277008</v>
      </c>
    </row>
    <row r="29" spans="1:13" ht="12.75">
      <c r="A29" t="s">
        <v>40</v>
      </c>
      <c r="C29">
        <v>0</v>
      </c>
      <c r="D29">
        <v>0</v>
      </c>
      <c r="E29">
        <v>0</v>
      </c>
      <c r="G29">
        <f t="shared" si="0"/>
        <v>0</v>
      </c>
      <c r="H29">
        <f t="shared" si="1"/>
        <v>0</v>
      </c>
      <c r="I29">
        <f t="shared" si="2"/>
        <v>0</v>
      </c>
      <c r="K29">
        <f t="shared" si="3"/>
        <v>0</v>
      </c>
      <c r="L29">
        <f t="shared" si="4"/>
        <v>0</v>
      </c>
      <c r="M29">
        <f t="shared" si="5"/>
        <v>0</v>
      </c>
    </row>
    <row r="30" spans="1:13" ht="12.75">
      <c r="A30" t="s">
        <v>41</v>
      </c>
      <c r="C30">
        <v>399</v>
      </c>
      <c r="D30">
        <v>19</v>
      </c>
      <c r="E30">
        <v>10</v>
      </c>
      <c r="G30">
        <f t="shared" si="0"/>
        <v>0.009202029520295203</v>
      </c>
      <c r="H30">
        <f t="shared" si="1"/>
        <v>0.0005724615848147032</v>
      </c>
      <c r="I30">
        <f t="shared" si="2"/>
        <v>0.00040309577555627216</v>
      </c>
      <c r="K30">
        <f t="shared" si="3"/>
        <v>399</v>
      </c>
      <c r="L30">
        <f t="shared" si="4"/>
        <v>24.821934317565532</v>
      </c>
      <c r="M30">
        <f t="shared" si="5"/>
        <v>17.47823282811996</v>
      </c>
    </row>
    <row r="31" ht="12.75">
      <c r="G31" t="s">
        <v>42</v>
      </c>
    </row>
    <row r="32" spans="1:13" ht="12.75">
      <c r="A32" t="s">
        <v>44</v>
      </c>
      <c r="C32">
        <f>SUM(C3:C30)</f>
        <v>43360</v>
      </c>
      <c r="D32">
        <f>SUM(D3:D30)</f>
        <v>33190</v>
      </c>
      <c r="E32">
        <f>SUM(E3:E30)</f>
        <v>24808</v>
      </c>
      <c r="G32">
        <f>C32/$C$32</f>
        <v>1</v>
      </c>
      <c r="H32">
        <f>SUM(H3:H30)</f>
        <v>600.5000000000001</v>
      </c>
      <c r="I32">
        <f>SUM(I3:I30)</f>
        <v>600.5</v>
      </c>
      <c r="K32">
        <f>SUM(K3:K30)</f>
        <v>43360</v>
      </c>
      <c r="L32">
        <f>SUM(L3:L30)</f>
        <v>43360</v>
      </c>
      <c r="M32">
        <f>SUM(M3:M30)</f>
        <v>43360.00000000001</v>
      </c>
    </row>
    <row r="33" spans="1:5" ht="12.75">
      <c r="A33" t="s">
        <v>46</v>
      </c>
      <c r="C33">
        <v>1972</v>
      </c>
      <c r="D33">
        <v>1661</v>
      </c>
      <c r="E33">
        <v>950</v>
      </c>
    </row>
  </sheetData>
  <sheetProtection/>
  <mergeCells count="3">
    <mergeCell ref="C1:E1"/>
    <mergeCell ref="G1:I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2010-04-06T16:19:29Z</dcterms:created>
  <dcterms:modified xsi:type="dcterms:W3CDTF">2011-08-11T19:12:40Z</dcterms:modified>
  <cp:category/>
  <cp:version/>
  <cp:contentType/>
  <cp:contentStatus/>
</cp:coreProperties>
</file>